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0" windowWidth="23040" windowHeight="9072" activeTab="4"/>
  </bookViews>
  <sheets>
    <sheet name="Справка" sheetId="13" r:id="rId1"/>
    <sheet name="Вода 1С" sheetId="18" state="hidden" r:id="rId2"/>
    <sheet name="Вода" sheetId="29" state="hidden" r:id="rId3"/>
    <sheet name="ТЭ паркинг" sheetId="16" state="hidden" r:id="rId4"/>
    <sheet name="ТЭ МЖД" sheetId="17" r:id="rId5"/>
    <sheet name="ТКО" sheetId="3" r:id="rId6"/>
    <sheet name="ВСМ" sheetId="23" state="hidden" r:id="rId7"/>
    <sheet name="Вывоз песка" sheetId="22" state="hidden" r:id="rId8"/>
    <sheet name="Паркинг" sheetId="42" r:id="rId9"/>
  </sheets>
  <definedNames>
    <definedName name="_xlnm._FilterDatabase" localSheetId="2" hidden="1">Вода!$J$1:$J$2000</definedName>
    <definedName name="_xlnm._FilterDatabase" localSheetId="1" hidden="1">'Вода 1С'!$A$5:$J$811</definedName>
    <definedName name="_xlnm._FilterDatabase" localSheetId="8" hidden="1">Паркинг!$A$18:$E$218</definedName>
    <definedName name="_xlnm._FilterDatabase" localSheetId="4" hidden="1">'ТЭ МЖД'!$A$5:$M$518</definedName>
    <definedName name="_xlnm._FilterDatabase" localSheetId="3" hidden="1">'ТЭ паркинг'!$A$4:$E$204</definedName>
  </definedNames>
  <calcPr calcId="162913"/>
</workbook>
</file>

<file path=xl/calcChain.xml><?xml version="1.0" encoding="utf-8"?>
<calcChain xmlns="http://schemas.openxmlformats.org/spreadsheetml/2006/main">
  <c r="I292" i="17" l="1"/>
  <c r="I249" i="17"/>
  <c r="I130" i="17"/>
  <c r="I90" i="17"/>
  <c r="I87" i="17"/>
  <c r="I86" i="17"/>
  <c r="I76" i="17"/>
  <c r="H249" i="17" l="1"/>
  <c r="E20" i="42" l="1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E103" i="42"/>
  <c r="E104" i="42"/>
  <c r="E105" i="42"/>
  <c r="E106" i="42"/>
  <c r="E107" i="42"/>
  <c r="E108" i="42"/>
  <c r="E109" i="42"/>
  <c r="E110" i="42"/>
  <c r="E111" i="42"/>
  <c r="E112" i="42"/>
  <c r="E113" i="42"/>
  <c r="E114" i="42"/>
  <c r="E115" i="42"/>
  <c r="E116" i="42"/>
  <c r="E117" i="42"/>
  <c r="E118" i="42"/>
  <c r="E119" i="42"/>
  <c r="E120" i="42"/>
  <c r="E121" i="42"/>
  <c r="E122" i="42"/>
  <c r="E123" i="42"/>
  <c r="E124" i="42"/>
  <c r="E125" i="42"/>
  <c r="E126" i="42"/>
  <c r="E127" i="42"/>
  <c r="E128" i="42"/>
  <c r="E129" i="42"/>
  <c r="E130" i="42"/>
  <c r="E131" i="42"/>
  <c r="E132" i="42"/>
  <c r="E133" i="42"/>
  <c r="E134" i="42"/>
  <c r="E135" i="42"/>
  <c r="E136" i="42"/>
  <c r="E137" i="42"/>
  <c r="E138" i="42"/>
  <c r="E139" i="42"/>
  <c r="E140" i="42"/>
  <c r="E141" i="42"/>
  <c r="E142" i="42"/>
  <c r="E143" i="42"/>
  <c r="E144" i="42"/>
  <c r="E145" i="42"/>
  <c r="E146" i="42"/>
  <c r="E147" i="42"/>
  <c r="E148" i="42"/>
  <c r="E149" i="42"/>
  <c r="E150" i="42"/>
  <c r="E151" i="42"/>
  <c r="E152" i="42"/>
  <c r="E153" i="42"/>
  <c r="E154" i="42"/>
  <c r="E155" i="42"/>
  <c r="E156" i="42"/>
  <c r="E157" i="42"/>
  <c r="E158" i="42"/>
  <c r="E159" i="42"/>
  <c r="E160" i="42"/>
  <c r="E161" i="42"/>
  <c r="E162" i="42"/>
  <c r="E163" i="42"/>
  <c r="E164" i="42"/>
  <c r="E165" i="42"/>
  <c r="E166" i="42"/>
  <c r="E167" i="42"/>
  <c r="E168" i="42"/>
  <c r="E169" i="42"/>
  <c r="E170" i="42"/>
  <c r="E171" i="42"/>
  <c r="E172" i="42"/>
  <c r="E173" i="42"/>
  <c r="E174" i="42"/>
  <c r="E175" i="42"/>
  <c r="E176" i="42"/>
  <c r="E177" i="42"/>
  <c r="E178" i="42"/>
  <c r="E179" i="42"/>
  <c r="E180" i="42"/>
  <c r="E181" i="42"/>
  <c r="E182" i="42"/>
  <c r="E183" i="42"/>
  <c r="E184" i="42"/>
  <c r="E185" i="42"/>
  <c r="E186" i="42"/>
  <c r="E187" i="42"/>
  <c r="E188" i="42"/>
  <c r="E189" i="42"/>
  <c r="E190" i="42"/>
  <c r="E191" i="42"/>
  <c r="E192" i="42"/>
  <c r="E193" i="42"/>
  <c r="E194" i="42"/>
  <c r="E195" i="42"/>
  <c r="E196" i="42"/>
  <c r="E197" i="42"/>
  <c r="E198" i="42"/>
  <c r="E199" i="42"/>
  <c r="E200" i="42"/>
  <c r="E201" i="42"/>
  <c r="E202" i="42"/>
  <c r="E203" i="42"/>
  <c r="E204" i="42"/>
  <c r="E205" i="42"/>
  <c r="E206" i="42"/>
  <c r="E207" i="42"/>
  <c r="E208" i="42"/>
  <c r="E209" i="42"/>
  <c r="E210" i="42"/>
  <c r="E211" i="42"/>
  <c r="E212" i="42"/>
  <c r="E213" i="42"/>
  <c r="E214" i="42"/>
  <c r="E215" i="42"/>
  <c r="E216" i="42"/>
  <c r="E217" i="42"/>
  <c r="E218" i="42"/>
  <c r="E19" i="42"/>
  <c r="F523" i="17" l="1"/>
  <c r="H148" i="17" l="1"/>
  <c r="H149" i="17"/>
  <c r="H150" i="17"/>
  <c r="H151" i="17"/>
  <c r="H152" i="17"/>
  <c r="H153" i="17"/>
  <c r="F521" i="17" l="1"/>
  <c r="G521" i="17" s="1"/>
  <c r="H505" i="17"/>
  <c r="H506" i="17"/>
  <c r="AS6" i="13" l="1"/>
  <c r="AG6" i="13" l="1"/>
  <c r="H515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502" i="17"/>
  <c r="H503" i="17"/>
  <c r="H504" i="17"/>
  <c r="H507" i="17"/>
  <c r="H508" i="17"/>
  <c r="H509" i="17"/>
  <c r="H510" i="17"/>
  <c r="H511" i="17"/>
  <c r="H512" i="17"/>
  <c r="H513" i="17"/>
  <c r="H514" i="17"/>
  <c r="I4" i="42" l="1"/>
  <c r="I5" i="42"/>
  <c r="I6" i="42"/>
  <c r="I3" i="42"/>
  <c r="L385" i="17" l="1"/>
  <c r="L130" i="17" l="1"/>
  <c r="N31" i="17" l="1"/>
  <c r="N33" i="17"/>
  <c r="N39" i="17"/>
  <c r="N41" i="17"/>
  <c r="N49" i="17"/>
  <c r="N50" i="17"/>
  <c r="N51" i="17"/>
  <c r="N52" i="17"/>
  <c r="N56" i="17"/>
  <c r="N59" i="17"/>
  <c r="N62" i="17"/>
  <c r="N67" i="17"/>
  <c r="N68" i="17"/>
  <c r="N72" i="17"/>
  <c r="N74" i="17"/>
  <c r="N77" i="17"/>
  <c r="N84" i="17"/>
  <c r="N89" i="17"/>
  <c r="N91" i="17"/>
  <c r="N94" i="17"/>
  <c r="N96" i="17"/>
  <c r="N98" i="17"/>
  <c r="N100" i="17"/>
  <c r="N101" i="17"/>
  <c r="N104" i="17"/>
  <c r="N107" i="17"/>
  <c r="N108" i="17"/>
  <c r="N111" i="17"/>
  <c r="N113" i="17"/>
  <c r="N114" i="17"/>
  <c r="N115" i="17"/>
  <c r="N117" i="17"/>
  <c r="N118" i="17"/>
  <c r="N120" i="17"/>
  <c r="N121" i="17"/>
  <c r="N122" i="17"/>
  <c r="N123" i="17"/>
  <c r="N124" i="17"/>
  <c r="N125" i="17"/>
  <c r="N126" i="17"/>
  <c r="N132" i="17"/>
  <c r="N133" i="17"/>
  <c r="N135" i="17"/>
  <c r="N136" i="17"/>
  <c r="N139" i="17"/>
  <c r="N140" i="17"/>
  <c r="N141" i="17"/>
  <c r="N142" i="17"/>
  <c r="N143" i="17"/>
  <c r="N144" i="17"/>
  <c r="N146" i="17"/>
  <c r="N149" i="17"/>
  <c r="N150" i="17"/>
  <c r="N152" i="17"/>
  <c r="N153" i="17"/>
  <c r="N154" i="17"/>
  <c r="N155" i="17"/>
  <c r="N156" i="17"/>
  <c r="N157" i="17"/>
  <c r="N158" i="17"/>
  <c r="N160" i="17"/>
  <c r="N163" i="17"/>
  <c r="N164" i="17"/>
  <c r="N166" i="17"/>
  <c r="N170" i="17"/>
  <c r="N172" i="17"/>
  <c r="N174" i="17"/>
  <c r="N176" i="17"/>
  <c r="N177" i="17"/>
  <c r="N178" i="17"/>
  <c r="N179" i="17"/>
  <c r="N180" i="17"/>
  <c r="N181" i="17"/>
  <c r="N182" i="17"/>
  <c r="N183" i="17"/>
  <c r="N184" i="17"/>
  <c r="N186" i="17"/>
  <c r="N187" i="17"/>
  <c r="N189" i="17"/>
  <c r="N190" i="17"/>
  <c r="N197" i="17"/>
  <c r="N200" i="17"/>
  <c r="N201" i="17"/>
  <c r="N202" i="17"/>
  <c r="N203" i="17"/>
  <c r="N204" i="17"/>
  <c r="N206" i="17"/>
  <c r="N211" i="17"/>
  <c r="N212" i="17"/>
  <c r="N213" i="17"/>
  <c r="N220" i="17"/>
  <c r="N222" i="17"/>
  <c r="N226" i="17"/>
  <c r="N227" i="17"/>
  <c r="N229" i="17"/>
  <c r="N232" i="17"/>
  <c r="N238" i="17"/>
  <c r="N239" i="17"/>
  <c r="N240" i="17"/>
  <c r="N244" i="17"/>
  <c r="N245" i="17"/>
  <c r="N249" i="17"/>
  <c r="N253" i="17"/>
  <c r="N258" i="17"/>
  <c r="N260" i="17"/>
  <c r="N265" i="17"/>
  <c r="N270" i="17"/>
  <c r="N271" i="17"/>
  <c r="N277" i="17"/>
  <c r="N281" i="17"/>
  <c r="N282" i="17"/>
  <c r="N283" i="17"/>
  <c r="N284" i="17"/>
  <c r="N285" i="17"/>
  <c r="N293" i="17"/>
  <c r="N294" i="17"/>
  <c r="N298" i="17"/>
  <c r="N302" i="17"/>
  <c r="N308" i="17"/>
  <c r="N309" i="17"/>
  <c r="N311" i="17"/>
  <c r="N314" i="17"/>
  <c r="N317" i="17"/>
  <c r="N318" i="17"/>
  <c r="N321" i="17"/>
  <c r="N322" i="17"/>
  <c r="N323" i="17"/>
  <c r="N324" i="17"/>
  <c r="N325" i="17"/>
  <c r="N326" i="17"/>
  <c r="N329" i="17"/>
  <c r="N332" i="17"/>
  <c r="N333" i="17"/>
  <c r="N334" i="17"/>
  <c r="N339" i="17"/>
  <c r="N340" i="17"/>
  <c r="N343" i="17"/>
  <c r="N344" i="17"/>
  <c r="N346" i="17"/>
  <c r="N347" i="17"/>
  <c r="N348" i="17"/>
  <c r="N349" i="17"/>
  <c r="N352" i="17"/>
  <c r="N353" i="17"/>
  <c r="N357" i="17"/>
  <c r="N358" i="17"/>
  <c r="N363" i="17"/>
  <c r="N373" i="17"/>
  <c r="N381" i="17"/>
  <c r="N389" i="17"/>
  <c r="N393" i="17"/>
  <c r="N415" i="17"/>
  <c r="N416" i="17"/>
  <c r="N424" i="17"/>
  <c r="N425" i="17"/>
  <c r="N426" i="17"/>
  <c r="N427" i="17"/>
  <c r="N446" i="17"/>
  <c r="N474" i="17"/>
  <c r="N478" i="17"/>
  <c r="N502" i="17"/>
  <c r="N503" i="17"/>
  <c r="N504" i="17"/>
  <c r="N507" i="17"/>
  <c r="N508" i="17"/>
  <c r="N512" i="17"/>
  <c r="N514" i="17"/>
  <c r="N515" i="17"/>
  <c r="N12" i="17"/>
  <c r="N10" i="17"/>
  <c r="N11" i="17"/>
  <c r="N7" i="17"/>
  <c r="I516" i="17"/>
  <c r="N513" i="17" l="1"/>
  <c r="N511" i="17"/>
  <c r="N510" i="17"/>
  <c r="N509" i="17"/>
  <c r="N506" i="17"/>
  <c r="N505" i="17"/>
  <c r="N501" i="17"/>
  <c r="N500" i="17"/>
  <c r="N499" i="17"/>
  <c r="N498" i="17"/>
  <c r="N497" i="17"/>
  <c r="N496" i="17"/>
  <c r="N495" i="17"/>
  <c r="N494" i="17"/>
  <c r="N493" i="17"/>
  <c r="N492" i="17"/>
  <c r="N491" i="17"/>
  <c r="N490" i="17"/>
  <c r="N489" i="17"/>
  <c r="N488" i="17"/>
  <c r="N487" i="17"/>
  <c r="N486" i="17"/>
  <c r="N485" i="17"/>
  <c r="N484" i="17"/>
  <c r="N483" i="17"/>
  <c r="N482" i="17"/>
  <c r="N481" i="17"/>
  <c r="N480" i="17"/>
  <c r="N479" i="17"/>
  <c r="N477" i="17"/>
  <c r="N476" i="17"/>
  <c r="N475" i="17"/>
  <c r="N473" i="17"/>
  <c r="N472" i="17"/>
  <c r="N471" i="17"/>
  <c r="N470" i="17"/>
  <c r="N469" i="17"/>
  <c r="N468" i="17"/>
  <c r="N467" i="17"/>
  <c r="N466" i="17"/>
  <c r="N465" i="17"/>
  <c r="N464" i="17"/>
  <c r="N463" i="17"/>
  <c r="N462" i="17"/>
  <c r="N461" i="17"/>
  <c r="N460" i="17"/>
  <c r="N459" i="17"/>
  <c r="N458" i="17"/>
  <c r="N457" i="17"/>
  <c r="N456" i="17"/>
  <c r="N455" i="17"/>
  <c r="N454" i="17"/>
  <c r="N453" i="17"/>
  <c r="N452" i="17"/>
  <c r="N451" i="17"/>
  <c r="N450" i="17"/>
  <c r="N449" i="17"/>
  <c r="N448" i="17"/>
  <c r="N447" i="17"/>
  <c r="N445" i="17"/>
  <c r="N444" i="17"/>
  <c r="N443" i="17"/>
  <c r="N442" i="17"/>
  <c r="N441" i="17"/>
  <c r="N440" i="17"/>
  <c r="N439" i="17"/>
  <c r="N438" i="17"/>
  <c r="N437" i="17"/>
  <c r="N436" i="17"/>
  <c r="N435" i="17"/>
  <c r="N434" i="17"/>
  <c r="N433" i="17"/>
  <c r="N432" i="17"/>
  <c r="N431" i="17"/>
  <c r="N430" i="17"/>
  <c r="N429" i="17"/>
  <c r="N428" i="17"/>
  <c r="N423" i="17"/>
  <c r="N422" i="17"/>
  <c r="N421" i="17"/>
  <c r="N420" i="17"/>
  <c r="N419" i="17"/>
  <c r="N418" i="17"/>
  <c r="N417" i="17"/>
  <c r="N414" i="17"/>
  <c r="N413" i="17"/>
  <c r="N412" i="17"/>
  <c r="N411" i="17"/>
  <c r="N410" i="17"/>
  <c r="N409" i="17"/>
  <c r="N408" i="17"/>
  <c r="N407" i="17"/>
  <c r="N406" i="17"/>
  <c r="N405" i="17"/>
  <c r="N404" i="17"/>
  <c r="N403" i="17"/>
  <c r="N402" i="17"/>
  <c r="N401" i="17"/>
  <c r="N400" i="17"/>
  <c r="N399" i="17"/>
  <c r="N398" i="17"/>
  <c r="N397" i="17"/>
  <c r="N396" i="17"/>
  <c r="N395" i="17"/>
  <c r="N394" i="17"/>
  <c r="N392" i="17"/>
  <c r="N391" i="17"/>
  <c r="N390" i="17"/>
  <c r="N388" i="17"/>
  <c r="N387" i="17"/>
  <c r="N386" i="17"/>
  <c r="N385" i="17"/>
  <c r="N384" i="17"/>
  <c r="N383" i="17"/>
  <c r="N382" i="17"/>
  <c r="N380" i="17"/>
  <c r="N379" i="17"/>
  <c r="N378" i="17"/>
  <c r="N377" i="17"/>
  <c r="N376" i="17"/>
  <c r="N375" i="17"/>
  <c r="N374" i="17"/>
  <c r="N372" i="17"/>
  <c r="N371" i="17"/>
  <c r="N370" i="17"/>
  <c r="N369" i="17"/>
  <c r="N368" i="17"/>
  <c r="N367" i="17"/>
  <c r="N366" i="17"/>
  <c r="N365" i="17"/>
  <c r="N364" i="17"/>
  <c r="N362" i="17"/>
  <c r="N361" i="17"/>
  <c r="N360" i="17"/>
  <c r="N359" i="17"/>
  <c r="N356" i="17"/>
  <c r="N355" i="17"/>
  <c r="N354" i="17"/>
  <c r="N351" i="17"/>
  <c r="N350" i="17"/>
  <c r="N345" i="17"/>
  <c r="N342" i="17"/>
  <c r="N341" i="17"/>
  <c r="N338" i="17"/>
  <c r="N337" i="17"/>
  <c r="N336" i="17"/>
  <c r="N335" i="17"/>
  <c r="N331" i="17"/>
  <c r="N330" i="17"/>
  <c r="N328" i="17"/>
  <c r="N327" i="17"/>
  <c r="N320" i="17"/>
  <c r="N319" i="17"/>
  <c r="N316" i="17"/>
  <c r="N315" i="17"/>
  <c r="N313" i="17"/>
  <c r="N312" i="17"/>
  <c r="N310" i="17"/>
  <c r="N307" i="17"/>
  <c r="N306" i="17"/>
  <c r="N305" i="17"/>
  <c r="N304" i="17"/>
  <c r="N303" i="17"/>
  <c r="N301" i="17"/>
  <c r="N300" i="17"/>
  <c r="N299" i="17"/>
  <c r="N297" i="17"/>
  <c r="N296" i="17"/>
  <c r="N295" i="17"/>
  <c r="N292" i="17"/>
  <c r="N291" i="17"/>
  <c r="N290" i="17"/>
  <c r="N289" i="17"/>
  <c r="N288" i="17"/>
  <c r="N287" i="17"/>
  <c r="N286" i="17"/>
  <c r="N280" i="17"/>
  <c r="N279" i="17"/>
  <c r="N278" i="17"/>
  <c r="N276" i="17"/>
  <c r="N275" i="17"/>
  <c r="N274" i="17"/>
  <c r="N273" i="17"/>
  <c r="N272" i="17"/>
  <c r="N269" i="17"/>
  <c r="N268" i="17"/>
  <c r="N267" i="17"/>
  <c r="N266" i="17"/>
  <c r="N264" i="17"/>
  <c r="N263" i="17"/>
  <c r="N262" i="17"/>
  <c r="N261" i="17"/>
  <c r="N259" i="17"/>
  <c r="N257" i="17"/>
  <c r="N256" i="17"/>
  <c r="N255" i="17"/>
  <c r="N254" i="17"/>
  <c r="N252" i="17"/>
  <c r="N251" i="17"/>
  <c r="N250" i="17"/>
  <c r="N248" i="17"/>
  <c r="N247" i="17"/>
  <c r="N246" i="17"/>
  <c r="N243" i="17"/>
  <c r="N242" i="17"/>
  <c r="N241" i="17"/>
  <c r="N237" i="17"/>
  <c r="N236" i="17"/>
  <c r="N235" i="17"/>
  <c r="N234" i="17"/>
  <c r="N233" i="17"/>
  <c r="N231" i="17"/>
  <c r="N230" i="17"/>
  <c r="N228" i="17"/>
  <c r="N225" i="17"/>
  <c r="N224" i="17"/>
  <c r="N223" i="17"/>
  <c r="N221" i="17"/>
  <c r="N219" i="17"/>
  <c r="N218" i="17"/>
  <c r="N217" i="17"/>
  <c r="N216" i="17"/>
  <c r="N215" i="17"/>
  <c r="N214" i="17"/>
  <c r="N210" i="17"/>
  <c r="N209" i="17"/>
  <c r="N208" i="17"/>
  <c r="N207" i="17"/>
  <c r="N205" i="17"/>
  <c r="N199" i="17"/>
  <c r="N198" i="17"/>
  <c r="N196" i="17"/>
  <c r="N195" i="17"/>
  <c r="N194" i="17"/>
  <c r="N193" i="17"/>
  <c r="N192" i="17"/>
  <c r="N191" i="17"/>
  <c r="N188" i="17"/>
  <c r="N185" i="17"/>
  <c r="N175" i="17"/>
  <c r="N173" i="17"/>
  <c r="N171" i="17"/>
  <c r="N169" i="17"/>
  <c r="N168" i="17"/>
  <c r="N167" i="17"/>
  <c r="N165" i="17"/>
  <c r="N162" i="17"/>
  <c r="N161" i="17"/>
  <c r="N159" i="17"/>
  <c r="N151" i="17"/>
  <c r="N148" i="17"/>
  <c r="N147" i="17"/>
  <c r="N145" i="17"/>
  <c r="N138" i="17"/>
  <c r="N137" i="17"/>
  <c r="N134" i="17"/>
  <c r="N131" i="17"/>
  <c r="N130" i="17"/>
  <c r="N129" i="17"/>
  <c r="N128" i="17"/>
  <c r="N127" i="17"/>
  <c r="N119" i="17"/>
  <c r="N116" i="17"/>
  <c r="N112" i="17"/>
  <c r="N110" i="17"/>
  <c r="N109" i="17"/>
  <c r="N106" i="17"/>
  <c r="N105" i="17"/>
  <c r="N103" i="17"/>
  <c r="N102" i="17"/>
  <c r="N99" i="17"/>
  <c r="N97" i="17"/>
  <c r="N95" i="17"/>
  <c r="N93" i="17"/>
  <c r="N92" i="17"/>
  <c r="N90" i="17"/>
  <c r="N88" i="17"/>
  <c r="N87" i="17"/>
  <c r="N86" i="17"/>
  <c r="N85" i="17"/>
  <c r="N83" i="17"/>
  <c r="N82" i="17"/>
  <c r="N81" i="17"/>
  <c r="N80" i="17"/>
  <c r="N79" i="17"/>
  <c r="N78" i="17"/>
  <c r="N76" i="17"/>
  <c r="N75" i="17"/>
  <c r="N73" i="17"/>
  <c r="N71" i="17"/>
  <c r="N70" i="17"/>
  <c r="N69" i="17"/>
  <c r="N66" i="17"/>
  <c r="N65" i="17"/>
  <c r="N64" i="17"/>
  <c r="N63" i="17"/>
  <c r="N61" i="17"/>
  <c r="N60" i="17"/>
  <c r="N58" i="17"/>
  <c r="N57" i="17"/>
  <c r="N55" i="17"/>
  <c r="N54" i="17"/>
  <c r="N53" i="17"/>
  <c r="N48" i="17"/>
  <c r="N47" i="17"/>
  <c r="N46" i="17"/>
  <c r="N45" i="17"/>
  <c r="N44" i="17"/>
  <c r="N43" i="17"/>
  <c r="N42" i="17"/>
  <c r="N40" i="17"/>
  <c r="N38" i="17"/>
  <c r="N37" i="17"/>
  <c r="N36" i="17"/>
  <c r="N35" i="17"/>
  <c r="N34" i="17"/>
  <c r="N32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9" i="17"/>
  <c r="N8" i="17"/>
  <c r="K516" i="17" l="1"/>
  <c r="C13" i="42" l="1"/>
  <c r="A13" i="42"/>
  <c r="A12" i="42"/>
  <c r="E223" i="42" l="1"/>
  <c r="C219" i="42"/>
  <c r="E225" i="42" s="1"/>
  <c r="A20" i="42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A100" i="42" s="1"/>
  <c r="A101" i="42" s="1"/>
  <c r="A102" i="42" s="1"/>
  <c r="A103" i="42" s="1"/>
  <c r="A104" i="42" s="1"/>
  <c r="A105" i="42" s="1"/>
  <c r="A106" i="42" s="1"/>
  <c r="A107" i="42" s="1"/>
  <c r="A108" i="42" s="1"/>
  <c r="A109" i="42" s="1"/>
  <c r="A110" i="42" s="1"/>
  <c r="A111" i="42" s="1"/>
  <c r="A112" i="42" s="1"/>
  <c r="A113" i="42" s="1"/>
  <c r="A114" i="42" s="1"/>
  <c r="A115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6" i="42" s="1"/>
  <c r="A127" i="42" s="1"/>
  <c r="A128" i="42" s="1"/>
  <c r="A129" i="42" s="1"/>
  <c r="A130" i="42" s="1"/>
  <c r="A131" i="42" s="1"/>
  <c r="A132" i="42" s="1"/>
  <c r="A133" i="42" s="1"/>
  <c r="A134" i="42" s="1"/>
  <c r="A135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148" i="42" s="1"/>
  <c r="A149" i="42" s="1"/>
  <c r="A150" i="42" s="1"/>
  <c r="A151" i="42" s="1"/>
  <c r="A152" i="42" s="1"/>
  <c r="A153" i="42" s="1"/>
  <c r="A154" i="42" s="1"/>
  <c r="A155" i="42" s="1"/>
  <c r="A156" i="42" s="1"/>
  <c r="A157" i="42" s="1"/>
  <c r="A158" i="42" s="1"/>
  <c r="A159" i="42" s="1"/>
  <c r="A160" i="42" s="1"/>
  <c r="A161" i="42" s="1"/>
  <c r="A162" i="42" s="1"/>
  <c r="A163" i="42" s="1"/>
  <c r="A164" i="42" s="1"/>
  <c r="A165" i="42" s="1"/>
  <c r="A166" i="42" s="1"/>
  <c r="A167" i="42" s="1"/>
  <c r="A168" i="42" s="1"/>
  <c r="A169" i="42" s="1"/>
  <c r="A170" i="42" s="1"/>
  <c r="A171" i="42" s="1"/>
  <c r="A172" i="42" s="1"/>
  <c r="A173" i="42" s="1"/>
  <c r="A174" i="42" s="1"/>
  <c r="A175" i="42" s="1"/>
  <c r="A176" i="42" s="1"/>
  <c r="A177" i="42" s="1"/>
  <c r="A178" i="42" s="1"/>
  <c r="A179" i="42" s="1"/>
  <c r="A180" i="42" s="1"/>
  <c r="A181" i="42" s="1"/>
  <c r="A182" i="42" s="1"/>
  <c r="A183" i="42" s="1"/>
  <c r="A184" i="42" s="1"/>
  <c r="A185" i="42" s="1"/>
  <c r="A186" i="42" s="1"/>
  <c r="A187" i="42" s="1"/>
  <c r="A188" i="42" s="1"/>
  <c r="A189" i="42" s="1"/>
  <c r="A190" i="42" s="1"/>
  <c r="A191" i="42" s="1"/>
  <c r="A192" i="42" s="1"/>
  <c r="A193" i="42" s="1"/>
  <c r="A194" i="42" s="1"/>
  <c r="A195" i="42" s="1"/>
  <c r="A196" i="42" s="1"/>
  <c r="A197" i="42" s="1"/>
  <c r="A198" i="42" s="1"/>
  <c r="A199" i="42" s="1"/>
  <c r="A200" i="42" s="1"/>
  <c r="A201" i="42" s="1"/>
  <c r="A202" i="42" s="1"/>
  <c r="A203" i="42" s="1"/>
  <c r="A204" i="42" s="1"/>
  <c r="A205" i="42" s="1"/>
  <c r="A206" i="42" s="1"/>
  <c r="A207" i="42" s="1"/>
  <c r="A208" i="42" s="1"/>
  <c r="A209" i="42" s="1"/>
  <c r="A210" i="42" s="1"/>
  <c r="A211" i="42" s="1"/>
  <c r="A212" i="42" s="1"/>
  <c r="A213" i="42" s="1"/>
  <c r="A214" i="42" s="1"/>
  <c r="A215" i="42" s="1"/>
  <c r="A216" i="42" s="1"/>
  <c r="A217" i="42" s="1"/>
  <c r="A218" i="42" s="1"/>
  <c r="E219" i="42"/>
  <c r="E227" i="42" l="1"/>
  <c r="F525" i="17"/>
  <c r="E229" i="42"/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5" i="16"/>
  <c r="E205" i="16" l="1"/>
  <c r="E214" i="16"/>
  <c r="C6" i="42" l="1"/>
  <c r="D4" i="42"/>
  <c r="J516" i="17"/>
  <c r="D6" i="42" l="1"/>
  <c r="J884" i="29" l="1"/>
  <c r="G884" i="29"/>
  <c r="J883" i="29"/>
  <c r="G883" i="29"/>
  <c r="J882" i="29"/>
  <c r="G882" i="29"/>
  <c r="J881" i="29"/>
  <c r="G881" i="29"/>
  <c r="J880" i="29"/>
  <c r="G880" i="29"/>
  <c r="J879" i="29"/>
  <c r="G879" i="29"/>
  <c r="J878" i="29"/>
  <c r="G878" i="29"/>
  <c r="J877" i="29"/>
  <c r="G877" i="29"/>
  <c r="J876" i="29"/>
  <c r="G876" i="29"/>
  <c r="J875" i="29"/>
  <c r="G875" i="29"/>
  <c r="J874" i="29"/>
  <c r="G874" i="29"/>
  <c r="J873" i="29"/>
  <c r="G873" i="29"/>
  <c r="J872" i="29"/>
  <c r="G872" i="29"/>
  <c r="J871" i="29"/>
  <c r="G871" i="29"/>
  <c r="J870" i="29"/>
  <c r="G870" i="29"/>
  <c r="J869" i="29"/>
  <c r="G869" i="29"/>
  <c r="J868" i="29"/>
  <c r="G868" i="29"/>
  <c r="J867" i="29"/>
  <c r="G867" i="29"/>
  <c r="J866" i="29"/>
  <c r="G866" i="29"/>
  <c r="J865" i="29"/>
  <c r="G865" i="29"/>
  <c r="J864" i="29"/>
  <c r="G864" i="29"/>
  <c r="J863" i="29"/>
  <c r="G863" i="29"/>
  <c r="J862" i="29"/>
  <c r="G862" i="29"/>
  <c r="J861" i="29"/>
  <c r="G861" i="29"/>
  <c r="J860" i="29"/>
  <c r="G860" i="29"/>
  <c r="J859" i="29"/>
  <c r="G859" i="29"/>
  <c r="J858" i="29"/>
  <c r="G858" i="29"/>
  <c r="J857" i="29"/>
  <c r="G857" i="29"/>
  <c r="J856" i="29"/>
  <c r="G856" i="29"/>
  <c r="J855" i="29"/>
  <c r="G855" i="29"/>
  <c r="J854" i="29"/>
  <c r="G854" i="29"/>
  <c r="J853" i="29"/>
  <c r="G853" i="29"/>
  <c r="J852" i="29"/>
  <c r="G852" i="29"/>
  <c r="J851" i="29"/>
  <c r="G851" i="29"/>
  <c r="J850" i="29"/>
  <c r="G850" i="29"/>
  <c r="J849" i="29"/>
  <c r="G849" i="29"/>
  <c r="J848" i="29"/>
  <c r="G848" i="29"/>
  <c r="J847" i="29"/>
  <c r="G847" i="29"/>
  <c r="J846" i="29"/>
  <c r="G846" i="29"/>
  <c r="J845" i="29"/>
  <c r="G845" i="29"/>
  <c r="J844" i="29"/>
  <c r="G844" i="29"/>
  <c r="J843" i="29"/>
  <c r="G843" i="29"/>
  <c r="J842" i="29"/>
  <c r="G842" i="29"/>
  <c r="J841" i="29"/>
  <c r="G841" i="29"/>
  <c r="J840" i="29"/>
  <c r="G840" i="29"/>
  <c r="J839" i="29"/>
  <c r="G839" i="29"/>
  <c r="J838" i="29"/>
  <c r="G838" i="29"/>
  <c r="J837" i="29"/>
  <c r="G837" i="29"/>
  <c r="J836" i="29"/>
  <c r="G836" i="29"/>
  <c r="J835" i="29"/>
  <c r="G835" i="29"/>
  <c r="J834" i="29"/>
  <c r="G834" i="29"/>
  <c r="J833" i="29"/>
  <c r="G833" i="29"/>
  <c r="J832" i="29"/>
  <c r="G832" i="29"/>
  <c r="J831" i="29"/>
  <c r="G831" i="29"/>
  <c r="J830" i="29"/>
  <c r="G830" i="29"/>
  <c r="J829" i="29"/>
  <c r="G829" i="29"/>
  <c r="J828" i="29"/>
  <c r="G828" i="29"/>
  <c r="J827" i="29"/>
  <c r="G827" i="29"/>
  <c r="J826" i="29"/>
  <c r="G826" i="29"/>
  <c r="J825" i="29"/>
  <c r="G825" i="29"/>
  <c r="J824" i="29"/>
  <c r="G824" i="29"/>
  <c r="J823" i="29"/>
  <c r="G823" i="29"/>
  <c r="J822" i="29"/>
  <c r="G822" i="29"/>
  <c r="J821" i="29"/>
  <c r="G821" i="29"/>
  <c r="J820" i="29"/>
  <c r="G820" i="29"/>
  <c r="J819" i="29"/>
  <c r="G819" i="29"/>
  <c r="J818" i="29"/>
  <c r="G818" i="29"/>
  <c r="J817" i="29"/>
  <c r="G817" i="29"/>
  <c r="J816" i="29"/>
  <c r="G816" i="29"/>
  <c r="J815" i="29"/>
  <c r="G815" i="29"/>
  <c r="J814" i="29"/>
  <c r="G814" i="29"/>
  <c r="J813" i="29"/>
  <c r="G813" i="29"/>
  <c r="J812" i="29"/>
  <c r="G812" i="29"/>
  <c r="J811" i="29"/>
  <c r="G811" i="29"/>
  <c r="J810" i="29"/>
  <c r="G810" i="29"/>
  <c r="J809" i="29"/>
  <c r="G809" i="29"/>
  <c r="J808" i="29"/>
  <c r="G808" i="29"/>
  <c r="J807" i="29"/>
  <c r="G807" i="29"/>
  <c r="J806" i="29"/>
  <c r="G806" i="29"/>
  <c r="J805" i="29"/>
  <c r="G805" i="29"/>
  <c r="J804" i="29"/>
  <c r="G804" i="29"/>
  <c r="J803" i="29"/>
  <c r="G803" i="29"/>
  <c r="J802" i="29"/>
  <c r="G802" i="29"/>
  <c r="J801" i="29"/>
  <c r="G801" i="29"/>
  <c r="J800" i="29"/>
  <c r="G800" i="29"/>
  <c r="J799" i="29"/>
  <c r="G799" i="29"/>
  <c r="J798" i="29"/>
  <c r="G798" i="29"/>
  <c r="J797" i="29"/>
  <c r="G797" i="29"/>
  <c r="J796" i="29"/>
  <c r="G796" i="29"/>
  <c r="J795" i="29"/>
  <c r="G795" i="29"/>
  <c r="J794" i="29"/>
  <c r="G794" i="29"/>
  <c r="J793" i="29"/>
  <c r="G793" i="29"/>
  <c r="J792" i="29"/>
  <c r="G792" i="29"/>
  <c r="J791" i="29"/>
  <c r="G791" i="29"/>
  <c r="J790" i="29"/>
  <c r="G790" i="29"/>
  <c r="J789" i="29"/>
  <c r="G789" i="29"/>
  <c r="J788" i="29"/>
  <c r="G788" i="29"/>
  <c r="J787" i="29"/>
  <c r="G787" i="29"/>
  <c r="J786" i="29"/>
  <c r="G786" i="29"/>
  <c r="J785" i="29"/>
  <c r="G785" i="29"/>
  <c r="J784" i="29"/>
  <c r="G784" i="29"/>
  <c r="J783" i="29"/>
  <c r="G783" i="29"/>
  <c r="J782" i="29"/>
  <c r="G782" i="29"/>
  <c r="J781" i="29"/>
  <c r="G781" i="29"/>
  <c r="J780" i="29"/>
  <c r="G780" i="29"/>
  <c r="J779" i="29"/>
  <c r="G779" i="29"/>
  <c r="J778" i="29"/>
  <c r="G778" i="29"/>
  <c r="J777" i="29"/>
  <c r="G777" i="29"/>
  <c r="J776" i="29"/>
  <c r="G776" i="29"/>
  <c r="J775" i="29"/>
  <c r="G775" i="29"/>
  <c r="J774" i="29"/>
  <c r="G774" i="29"/>
  <c r="J773" i="29"/>
  <c r="G773" i="29"/>
  <c r="J772" i="29"/>
  <c r="G772" i="29"/>
  <c r="J771" i="29"/>
  <c r="G771" i="29"/>
  <c r="J770" i="29"/>
  <c r="G770" i="29"/>
  <c r="J769" i="29"/>
  <c r="G769" i="29"/>
  <c r="J768" i="29"/>
  <c r="G768" i="29"/>
  <c r="J767" i="29"/>
  <c r="G767" i="29"/>
  <c r="J766" i="29"/>
  <c r="G766" i="29"/>
  <c r="J765" i="29"/>
  <c r="G765" i="29"/>
  <c r="J764" i="29"/>
  <c r="G764" i="29"/>
  <c r="J763" i="29"/>
  <c r="G763" i="29"/>
  <c r="J762" i="29"/>
  <c r="G762" i="29"/>
  <c r="J761" i="29"/>
  <c r="G761" i="29"/>
  <c r="J760" i="29"/>
  <c r="G760" i="29"/>
  <c r="J759" i="29"/>
  <c r="G759" i="29"/>
  <c r="J758" i="29"/>
  <c r="G758" i="29"/>
  <c r="J757" i="29"/>
  <c r="G757" i="29"/>
  <c r="J756" i="29"/>
  <c r="G756" i="29"/>
  <c r="J755" i="29"/>
  <c r="G755" i="29"/>
  <c r="J754" i="29"/>
  <c r="G754" i="29"/>
  <c r="J753" i="29"/>
  <c r="G753" i="29"/>
  <c r="J752" i="29"/>
  <c r="G752" i="29"/>
  <c r="J751" i="29"/>
  <c r="G751" i="29"/>
  <c r="J750" i="29"/>
  <c r="G750" i="29"/>
  <c r="J749" i="29"/>
  <c r="G749" i="29"/>
  <c r="J748" i="29"/>
  <c r="G748" i="29"/>
  <c r="J747" i="29"/>
  <c r="G747" i="29"/>
  <c r="J746" i="29"/>
  <c r="G746" i="29"/>
  <c r="J745" i="29"/>
  <c r="G745" i="29"/>
  <c r="J744" i="29"/>
  <c r="G744" i="29"/>
  <c r="J743" i="29"/>
  <c r="G743" i="29"/>
  <c r="J742" i="29"/>
  <c r="G742" i="29"/>
  <c r="J741" i="29"/>
  <c r="G741" i="29"/>
  <c r="J740" i="29"/>
  <c r="G740" i="29"/>
  <c r="J739" i="29"/>
  <c r="G739" i="29"/>
  <c r="J738" i="29"/>
  <c r="G738" i="29"/>
  <c r="J737" i="29"/>
  <c r="G737" i="29"/>
  <c r="J736" i="29"/>
  <c r="G736" i="29"/>
  <c r="J735" i="29"/>
  <c r="G735" i="29"/>
  <c r="J734" i="29"/>
  <c r="G734" i="29"/>
  <c r="J733" i="29"/>
  <c r="G733" i="29"/>
  <c r="J732" i="29"/>
  <c r="G732" i="29"/>
  <c r="J731" i="29"/>
  <c r="G731" i="29"/>
  <c r="J730" i="29"/>
  <c r="G730" i="29"/>
  <c r="J729" i="29"/>
  <c r="G729" i="29"/>
  <c r="J728" i="29"/>
  <c r="G728" i="29"/>
  <c r="J727" i="29"/>
  <c r="G727" i="29"/>
  <c r="J726" i="29"/>
  <c r="G726" i="29"/>
  <c r="J725" i="29"/>
  <c r="G725" i="29"/>
  <c r="J724" i="29"/>
  <c r="G724" i="29"/>
  <c r="J723" i="29"/>
  <c r="G723" i="29"/>
  <c r="J722" i="29"/>
  <c r="G722" i="29"/>
  <c r="J721" i="29"/>
  <c r="G721" i="29"/>
  <c r="J720" i="29"/>
  <c r="G720" i="29"/>
  <c r="J719" i="29"/>
  <c r="G719" i="29"/>
  <c r="J718" i="29"/>
  <c r="G718" i="29"/>
  <c r="J717" i="29"/>
  <c r="G717" i="29"/>
  <c r="J716" i="29"/>
  <c r="G716" i="29"/>
  <c r="J715" i="29"/>
  <c r="G715" i="29"/>
  <c r="J714" i="29"/>
  <c r="G714" i="29"/>
  <c r="J713" i="29"/>
  <c r="G713" i="29"/>
  <c r="J712" i="29"/>
  <c r="G712" i="29"/>
  <c r="J711" i="29"/>
  <c r="G711" i="29"/>
  <c r="J710" i="29"/>
  <c r="G710" i="29"/>
  <c r="J709" i="29"/>
  <c r="G709" i="29"/>
  <c r="J708" i="29"/>
  <c r="G708" i="29"/>
  <c r="J707" i="29"/>
  <c r="G707" i="29"/>
  <c r="J706" i="29"/>
  <c r="G706" i="29"/>
  <c r="J705" i="29"/>
  <c r="G705" i="29"/>
  <c r="J704" i="29"/>
  <c r="G704" i="29"/>
  <c r="J703" i="29"/>
  <c r="G703" i="29"/>
  <c r="J702" i="29"/>
  <c r="G702" i="29"/>
  <c r="J701" i="29"/>
  <c r="G701" i="29"/>
  <c r="J700" i="29"/>
  <c r="G700" i="29"/>
  <c r="J699" i="29"/>
  <c r="G699" i="29"/>
  <c r="J698" i="29"/>
  <c r="G698" i="29"/>
  <c r="J697" i="29"/>
  <c r="G697" i="29"/>
  <c r="J696" i="29"/>
  <c r="G696" i="29"/>
  <c r="J695" i="29"/>
  <c r="G695" i="29"/>
  <c r="J694" i="29"/>
  <c r="G694" i="29"/>
  <c r="J693" i="29"/>
  <c r="G693" i="29"/>
  <c r="J692" i="29"/>
  <c r="G692" i="29"/>
  <c r="J691" i="29"/>
  <c r="G691" i="29"/>
  <c r="J690" i="29"/>
  <c r="G690" i="29"/>
  <c r="J689" i="29"/>
  <c r="G689" i="29"/>
  <c r="J688" i="29"/>
  <c r="G688" i="29"/>
  <c r="J687" i="29"/>
  <c r="G687" i="29"/>
  <c r="J686" i="29"/>
  <c r="G686" i="29"/>
  <c r="J685" i="29"/>
  <c r="G685" i="29"/>
  <c r="J684" i="29"/>
  <c r="G684" i="29"/>
  <c r="J683" i="29"/>
  <c r="G683" i="29"/>
  <c r="J682" i="29"/>
  <c r="G682" i="29"/>
  <c r="J681" i="29"/>
  <c r="G681" i="29"/>
  <c r="J680" i="29"/>
  <c r="G680" i="29"/>
  <c r="J679" i="29"/>
  <c r="G679" i="29"/>
  <c r="J678" i="29"/>
  <c r="G678" i="29"/>
  <c r="J677" i="29"/>
  <c r="G677" i="29"/>
  <c r="J676" i="29"/>
  <c r="G676" i="29"/>
  <c r="J675" i="29"/>
  <c r="G675" i="29"/>
  <c r="J674" i="29"/>
  <c r="G674" i="29"/>
  <c r="J673" i="29"/>
  <c r="G673" i="29"/>
  <c r="J672" i="29"/>
  <c r="G672" i="29"/>
  <c r="J671" i="29"/>
  <c r="G671" i="29"/>
  <c r="J670" i="29"/>
  <c r="G670" i="29"/>
  <c r="J669" i="29"/>
  <c r="G669" i="29"/>
  <c r="J668" i="29"/>
  <c r="G668" i="29"/>
  <c r="J667" i="29"/>
  <c r="G667" i="29"/>
  <c r="J666" i="29"/>
  <c r="G666" i="29"/>
  <c r="J665" i="29"/>
  <c r="G665" i="29"/>
  <c r="J664" i="29"/>
  <c r="G664" i="29"/>
  <c r="J663" i="29"/>
  <c r="G663" i="29"/>
  <c r="J662" i="29"/>
  <c r="G662" i="29"/>
  <c r="J661" i="29"/>
  <c r="G661" i="29"/>
  <c r="J660" i="29"/>
  <c r="G660" i="29"/>
  <c r="J659" i="29"/>
  <c r="G659" i="29"/>
  <c r="J658" i="29"/>
  <c r="G658" i="29"/>
  <c r="J657" i="29"/>
  <c r="G657" i="29"/>
  <c r="J656" i="29"/>
  <c r="G656" i="29"/>
  <c r="J655" i="29"/>
  <c r="G655" i="29"/>
  <c r="J654" i="29"/>
  <c r="G654" i="29"/>
  <c r="J653" i="29"/>
  <c r="G653" i="29"/>
  <c r="J652" i="29"/>
  <c r="G652" i="29"/>
  <c r="J651" i="29"/>
  <c r="G651" i="29"/>
  <c r="J650" i="29"/>
  <c r="G650" i="29"/>
  <c r="J649" i="29"/>
  <c r="G649" i="29"/>
  <c r="J648" i="29"/>
  <c r="G648" i="29"/>
  <c r="J647" i="29"/>
  <c r="G647" i="29"/>
  <c r="J646" i="29"/>
  <c r="G646" i="29"/>
  <c r="J645" i="29"/>
  <c r="G645" i="29"/>
  <c r="J644" i="29"/>
  <c r="G644" i="29"/>
  <c r="J643" i="29"/>
  <c r="G643" i="29"/>
  <c r="J642" i="29"/>
  <c r="G642" i="29"/>
  <c r="J641" i="29"/>
  <c r="G641" i="29"/>
  <c r="J640" i="29"/>
  <c r="G640" i="29"/>
  <c r="J639" i="29"/>
  <c r="G639" i="29"/>
  <c r="J638" i="29"/>
  <c r="G638" i="29"/>
  <c r="J637" i="29"/>
  <c r="G637" i="29"/>
  <c r="J636" i="29"/>
  <c r="G636" i="29"/>
  <c r="J635" i="29"/>
  <c r="G635" i="29"/>
  <c r="J634" i="29"/>
  <c r="G634" i="29"/>
  <c r="J633" i="29"/>
  <c r="G633" i="29"/>
  <c r="J632" i="29"/>
  <c r="G632" i="29"/>
  <c r="J631" i="29"/>
  <c r="G631" i="29"/>
  <c r="J630" i="29"/>
  <c r="G630" i="29"/>
  <c r="J629" i="29"/>
  <c r="G629" i="29"/>
  <c r="J628" i="29"/>
  <c r="G628" i="29"/>
  <c r="J627" i="29"/>
  <c r="G627" i="29"/>
  <c r="J626" i="29"/>
  <c r="G626" i="29"/>
  <c r="J625" i="29"/>
  <c r="G625" i="29"/>
  <c r="J624" i="29"/>
  <c r="G624" i="29"/>
  <c r="J623" i="29"/>
  <c r="G623" i="29"/>
  <c r="J622" i="29"/>
  <c r="G622" i="29"/>
  <c r="J621" i="29"/>
  <c r="G621" i="29"/>
  <c r="J620" i="29"/>
  <c r="G620" i="29"/>
  <c r="J619" i="29"/>
  <c r="G619" i="29"/>
  <c r="J618" i="29"/>
  <c r="G618" i="29"/>
  <c r="J617" i="29"/>
  <c r="G617" i="29"/>
  <c r="J616" i="29"/>
  <c r="G616" i="29"/>
  <c r="J615" i="29"/>
  <c r="G615" i="29"/>
  <c r="J614" i="29"/>
  <c r="G614" i="29"/>
  <c r="J613" i="29"/>
  <c r="G613" i="29"/>
  <c r="J612" i="29"/>
  <c r="G612" i="29"/>
  <c r="J611" i="29"/>
  <c r="G611" i="29"/>
  <c r="J610" i="29"/>
  <c r="G610" i="29"/>
  <c r="J609" i="29"/>
  <c r="G609" i="29"/>
  <c r="J608" i="29"/>
  <c r="G608" i="29"/>
  <c r="J607" i="29"/>
  <c r="G607" i="29"/>
  <c r="J606" i="29"/>
  <c r="G606" i="29"/>
  <c r="J605" i="29"/>
  <c r="G605" i="29"/>
  <c r="J604" i="29"/>
  <c r="G604" i="29"/>
  <c r="J603" i="29"/>
  <c r="G603" i="29"/>
  <c r="J602" i="29"/>
  <c r="G602" i="29"/>
  <c r="J601" i="29"/>
  <c r="G601" i="29"/>
  <c r="J600" i="29"/>
  <c r="G600" i="29"/>
  <c r="J599" i="29"/>
  <c r="G599" i="29"/>
  <c r="J598" i="29"/>
  <c r="G598" i="29"/>
  <c r="J597" i="29"/>
  <c r="G597" i="29"/>
  <c r="J596" i="29"/>
  <c r="G596" i="29"/>
  <c r="J595" i="29"/>
  <c r="G595" i="29"/>
  <c r="J594" i="29"/>
  <c r="G594" i="29"/>
  <c r="J593" i="29"/>
  <c r="G593" i="29"/>
  <c r="J592" i="29"/>
  <c r="G592" i="29"/>
  <c r="J591" i="29"/>
  <c r="G591" i="29"/>
  <c r="J590" i="29"/>
  <c r="G590" i="29"/>
  <c r="J589" i="29"/>
  <c r="G589" i="29"/>
  <c r="J588" i="29"/>
  <c r="G588" i="29"/>
  <c r="J587" i="29"/>
  <c r="G587" i="29"/>
  <c r="J586" i="29"/>
  <c r="G586" i="29"/>
  <c r="J585" i="29"/>
  <c r="G585" i="29"/>
  <c r="J584" i="29"/>
  <c r="G584" i="29"/>
  <c r="J583" i="29"/>
  <c r="G583" i="29"/>
  <c r="J582" i="29"/>
  <c r="G582" i="29"/>
  <c r="J581" i="29"/>
  <c r="G581" i="29"/>
  <c r="J580" i="29"/>
  <c r="G580" i="29"/>
  <c r="J579" i="29"/>
  <c r="G579" i="29"/>
  <c r="J578" i="29"/>
  <c r="G578" i="29"/>
  <c r="J577" i="29"/>
  <c r="G577" i="29"/>
  <c r="J576" i="29"/>
  <c r="G576" i="29"/>
  <c r="J575" i="29"/>
  <c r="G575" i="29"/>
  <c r="J574" i="29"/>
  <c r="G574" i="29"/>
  <c r="J573" i="29"/>
  <c r="G573" i="29"/>
  <c r="J572" i="29"/>
  <c r="G572" i="29"/>
  <c r="J571" i="29"/>
  <c r="G571" i="29"/>
  <c r="J570" i="29"/>
  <c r="G570" i="29"/>
  <c r="J569" i="29"/>
  <c r="G569" i="29"/>
  <c r="J568" i="29"/>
  <c r="G568" i="29"/>
  <c r="J567" i="29"/>
  <c r="G567" i="29"/>
  <c r="J566" i="29"/>
  <c r="G566" i="29"/>
  <c r="J565" i="29"/>
  <c r="G565" i="29"/>
  <c r="J564" i="29"/>
  <c r="G564" i="29"/>
  <c r="J563" i="29"/>
  <c r="G563" i="29"/>
  <c r="J562" i="29"/>
  <c r="G562" i="29"/>
  <c r="J561" i="29"/>
  <c r="G561" i="29"/>
  <c r="J560" i="29"/>
  <c r="G560" i="29"/>
  <c r="J559" i="29"/>
  <c r="G559" i="29"/>
  <c r="J558" i="29"/>
  <c r="G558" i="29"/>
  <c r="J557" i="29"/>
  <c r="G557" i="29"/>
  <c r="J556" i="29"/>
  <c r="G556" i="29"/>
  <c r="J555" i="29"/>
  <c r="G555" i="29"/>
  <c r="J554" i="29"/>
  <c r="G554" i="29"/>
  <c r="J553" i="29"/>
  <c r="G553" i="29"/>
  <c r="J552" i="29"/>
  <c r="G552" i="29"/>
  <c r="J551" i="29"/>
  <c r="G551" i="29"/>
  <c r="J550" i="29"/>
  <c r="G550" i="29"/>
  <c r="J549" i="29"/>
  <c r="G549" i="29"/>
  <c r="J548" i="29"/>
  <c r="G548" i="29"/>
  <c r="J547" i="29"/>
  <c r="G547" i="29"/>
  <c r="J546" i="29"/>
  <c r="G546" i="29"/>
  <c r="J545" i="29"/>
  <c r="G545" i="29"/>
  <c r="J544" i="29"/>
  <c r="G544" i="29"/>
  <c r="J543" i="29"/>
  <c r="G543" i="29"/>
  <c r="J542" i="29"/>
  <c r="G542" i="29"/>
  <c r="J541" i="29"/>
  <c r="G541" i="29"/>
  <c r="J540" i="29"/>
  <c r="G540" i="29"/>
  <c r="J539" i="29"/>
  <c r="G539" i="29"/>
  <c r="J538" i="29"/>
  <c r="G538" i="29"/>
  <c r="J537" i="29"/>
  <c r="G537" i="29"/>
  <c r="J536" i="29"/>
  <c r="G536" i="29"/>
  <c r="J535" i="29"/>
  <c r="G535" i="29"/>
  <c r="J534" i="29"/>
  <c r="G534" i="29"/>
  <c r="J533" i="29"/>
  <c r="G533" i="29"/>
  <c r="J532" i="29"/>
  <c r="G532" i="29"/>
  <c r="J531" i="29"/>
  <c r="G531" i="29"/>
  <c r="J530" i="29"/>
  <c r="G530" i="29"/>
  <c r="J529" i="29"/>
  <c r="G529" i="29"/>
  <c r="J528" i="29"/>
  <c r="G528" i="29"/>
  <c r="J527" i="29"/>
  <c r="G527" i="29"/>
  <c r="J526" i="29"/>
  <c r="G526" i="29"/>
  <c r="J525" i="29"/>
  <c r="G525" i="29"/>
  <c r="J524" i="29"/>
  <c r="G524" i="29"/>
  <c r="J523" i="29"/>
  <c r="G523" i="29"/>
  <c r="J522" i="29"/>
  <c r="G522" i="29"/>
  <c r="J521" i="29"/>
  <c r="G521" i="29"/>
  <c r="J520" i="29"/>
  <c r="G520" i="29"/>
  <c r="J519" i="29"/>
  <c r="G519" i="29"/>
  <c r="J518" i="29"/>
  <c r="G518" i="29"/>
  <c r="J517" i="29"/>
  <c r="G517" i="29"/>
  <c r="J516" i="29"/>
  <c r="G516" i="29"/>
  <c r="J515" i="29"/>
  <c r="G515" i="29"/>
  <c r="J514" i="29"/>
  <c r="G514" i="29"/>
  <c r="J513" i="29"/>
  <c r="G513" i="29"/>
  <c r="J512" i="29"/>
  <c r="G512" i="29"/>
  <c r="J511" i="29"/>
  <c r="G511" i="29"/>
  <c r="J510" i="29"/>
  <c r="G510" i="29"/>
  <c r="J509" i="29"/>
  <c r="G509" i="29"/>
  <c r="J508" i="29"/>
  <c r="G508" i="29"/>
  <c r="J507" i="29"/>
  <c r="G507" i="29"/>
  <c r="J506" i="29"/>
  <c r="G506" i="29"/>
  <c r="J505" i="29"/>
  <c r="G505" i="29"/>
  <c r="J504" i="29"/>
  <c r="G504" i="29"/>
  <c r="J503" i="29"/>
  <c r="G503" i="29"/>
  <c r="J502" i="29"/>
  <c r="G502" i="29"/>
  <c r="J501" i="29"/>
  <c r="G501" i="29"/>
  <c r="J500" i="29"/>
  <c r="G500" i="29"/>
  <c r="J499" i="29"/>
  <c r="G499" i="29"/>
  <c r="J498" i="29"/>
  <c r="G498" i="29"/>
  <c r="J497" i="29"/>
  <c r="G497" i="29"/>
  <c r="J496" i="29"/>
  <c r="G496" i="29"/>
  <c r="J495" i="29"/>
  <c r="G495" i="29"/>
  <c r="J494" i="29"/>
  <c r="G494" i="29"/>
  <c r="J493" i="29"/>
  <c r="G493" i="29"/>
  <c r="J492" i="29"/>
  <c r="G492" i="29"/>
  <c r="J491" i="29"/>
  <c r="G491" i="29"/>
  <c r="J490" i="29"/>
  <c r="G490" i="29"/>
  <c r="J489" i="29"/>
  <c r="G489" i="29"/>
  <c r="J488" i="29"/>
  <c r="G488" i="29"/>
  <c r="J487" i="29"/>
  <c r="G487" i="29"/>
  <c r="J486" i="29"/>
  <c r="G486" i="29"/>
  <c r="J485" i="29"/>
  <c r="G485" i="29"/>
  <c r="J484" i="29"/>
  <c r="G484" i="29"/>
  <c r="J483" i="29"/>
  <c r="G483" i="29"/>
  <c r="J482" i="29"/>
  <c r="G482" i="29"/>
  <c r="J481" i="29"/>
  <c r="G481" i="29"/>
  <c r="J480" i="29"/>
  <c r="G480" i="29"/>
  <c r="J479" i="29"/>
  <c r="G479" i="29"/>
  <c r="J478" i="29"/>
  <c r="G478" i="29"/>
  <c r="J477" i="29"/>
  <c r="G477" i="29"/>
  <c r="J476" i="29"/>
  <c r="G476" i="29"/>
  <c r="J475" i="29"/>
  <c r="G475" i="29"/>
  <c r="J474" i="29"/>
  <c r="G474" i="29"/>
  <c r="J473" i="29"/>
  <c r="G473" i="29"/>
  <c r="J472" i="29"/>
  <c r="G472" i="29"/>
  <c r="J471" i="29"/>
  <c r="G471" i="29"/>
  <c r="J470" i="29"/>
  <c r="G470" i="29"/>
  <c r="J469" i="29"/>
  <c r="G469" i="29"/>
  <c r="J468" i="29"/>
  <c r="G468" i="29"/>
  <c r="J467" i="29"/>
  <c r="G467" i="29"/>
  <c r="J466" i="29"/>
  <c r="G466" i="29"/>
  <c r="J465" i="29"/>
  <c r="G465" i="29"/>
  <c r="J464" i="29"/>
  <c r="G464" i="29"/>
  <c r="J463" i="29"/>
  <c r="G463" i="29"/>
  <c r="J462" i="29"/>
  <c r="G462" i="29"/>
  <c r="J461" i="29"/>
  <c r="G461" i="29"/>
  <c r="J460" i="29"/>
  <c r="G460" i="29"/>
  <c r="J459" i="29"/>
  <c r="G459" i="29"/>
  <c r="J458" i="29"/>
  <c r="G458" i="29"/>
  <c r="J457" i="29"/>
  <c r="G457" i="29"/>
  <c r="J456" i="29"/>
  <c r="G456" i="29"/>
  <c r="J455" i="29"/>
  <c r="G455" i="29"/>
  <c r="J454" i="29"/>
  <c r="G454" i="29"/>
  <c r="J453" i="29"/>
  <c r="G453" i="29"/>
  <c r="J452" i="29"/>
  <c r="G452" i="29"/>
  <c r="J451" i="29"/>
  <c r="G451" i="29"/>
  <c r="J450" i="29"/>
  <c r="G450" i="29"/>
  <c r="J449" i="29"/>
  <c r="G449" i="29"/>
  <c r="J448" i="29"/>
  <c r="G448" i="29"/>
  <c r="J447" i="29"/>
  <c r="G447" i="29"/>
  <c r="J446" i="29"/>
  <c r="G446" i="29"/>
  <c r="J445" i="29"/>
  <c r="G445" i="29"/>
  <c r="J444" i="29"/>
  <c r="G444" i="29"/>
  <c r="J443" i="29"/>
  <c r="G443" i="29"/>
  <c r="J442" i="29"/>
  <c r="G442" i="29"/>
  <c r="J441" i="29"/>
  <c r="G441" i="29"/>
  <c r="J440" i="29"/>
  <c r="G440" i="29"/>
  <c r="J439" i="29"/>
  <c r="G439" i="29"/>
  <c r="J438" i="29"/>
  <c r="G438" i="29"/>
  <c r="J437" i="29"/>
  <c r="G437" i="29"/>
  <c r="J436" i="29"/>
  <c r="G436" i="29"/>
  <c r="J435" i="29"/>
  <c r="G435" i="29"/>
  <c r="J434" i="29"/>
  <c r="G434" i="29"/>
  <c r="J433" i="29"/>
  <c r="G433" i="29"/>
  <c r="J432" i="29"/>
  <c r="G432" i="29"/>
  <c r="J431" i="29"/>
  <c r="G431" i="29"/>
  <c r="J430" i="29"/>
  <c r="G430" i="29"/>
  <c r="J429" i="29"/>
  <c r="G429" i="29"/>
  <c r="J428" i="29"/>
  <c r="G428" i="29"/>
  <c r="J427" i="29"/>
  <c r="G427" i="29"/>
  <c r="J426" i="29"/>
  <c r="G426" i="29"/>
  <c r="J425" i="29"/>
  <c r="G425" i="29"/>
  <c r="J424" i="29"/>
  <c r="G424" i="29"/>
  <c r="J423" i="29"/>
  <c r="G423" i="29"/>
  <c r="J422" i="29"/>
  <c r="G422" i="29"/>
  <c r="J421" i="29"/>
  <c r="G421" i="29"/>
  <c r="J420" i="29"/>
  <c r="G420" i="29"/>
  <c r="J419" i="29"/>
  <c r="G419" i="29"/>
  <c r="J418" i="29"/>
  <c r="G418" i="29"/>
  <c r="J417" i="29"/>
  <c r="G417" i="29"/>
  <c r="J416" i="29"/>
  <c r="G416" i="29"/>
  <c r="J415" i="29"/>
  <c r="G415" i="29"/>
  <c r="J414" i="29"/>
  <c r="G414" i="29"/>
  <c r="J413" i="29"/>
  <c r="G413" i="29"/>
  <c r="J412" i="29"/>
  <c r="G412" i="29"/>
  <c r="J411" i="29"/>
  <c r="G411" i="29"/>
  <c r="J410" i="29"/>
  <c r="G410" i="29"/>
  <c r="J409" i="29"/>
  <c r="G409" i="29"/>
  <c r="J408" i="29"/>
  <c r="G408" i="29"/>
  <c r="J407" i="29"/>
  <c r="G407" i="29"/>
  <c r="J406" i="29"/>
  <c r="G406" i="29"/>
  <c r="J405" i="29"/>
  <c r="G405" i="29"/>
  <c r="J404" i="29"/>
  <c r="G404" i="29"/>
  <c r="J403" i="29"/>
  <c r="G403" i="29"/>
  <c r="J402" i="29"/>
  <c r="G402" i="29"/>
  <c r="J401" i="29"/>
  <c r="G401" i="29"/>
  <c r="J400" i="29"/>
  <c r="G400" i="29"/>
  <c r="J399" i="29"/>
  <c r="G399" i="29"/>
  <c r="J398" i="29"/>
  <c r="G398" i="29"/>
  <c r="J397" i="29"/>
  <c r="G397" i="29"/>
  <c r="J396" i="29"/>
  <c r="G396" i="29"/>
  <c r="J395" i="29"/>
  <c r="G395" i="29"/>
  <c r="J394" i="29"/>
  <c r="G394" i="29"/>
  <c r="J393" i="29"/>
  <c r="G393" i="29"/>
  <c r="J392" i="29"/>
  <c r="G392" i="29"/>
  <c r="J391" i="29"/>
  <c r="G391" i="29"/>
  <c r="J390" i="29"/>
  <c r="G390" i="29"/>
  <c r="J389" i="29"/>
  <c r="G389" i="29"/>
  <c r="J388" i="29"/>
  <c r="G388" i="29"/>
  <c r="J387" i="29"/>
  <c r="G387" i="29"/>
  <c r="J386" i="29"/>
  <c r="G386" i="29"/>
  <c r="J385" i="29"/>
  <c r="G385" i="29"/>
  <c r="J384" i="29"/>
  <c r="G384" i="29"/>
  <c r="J383" i="29"/>
  <c r="G383" i="29"/>
  <c r="J382" i="29"/>
  <c r="G382" i="29"/>
  <c r="J381" i="29"/>
  <c r="G381" i="29"/>
  <c r="J380" i="29"/>
  <c r="G380" i="29"/>
  <c r="J379" i="29"/>
  <c r="G379" i="29"/>
  <c r="J378" i="29"/>
  <c r="G378" i="29"/>
  <c r="J377" i="29"/>
  <c r="G377" i="29"/>
  <c r="J376" i="29"/>
  <c r="G376" i="29"/>
  <c r="J375" i="29"/>
  <c r="G375" i="29"/>
  <c r="J374" i="29"/>
  <c r="G374" i="29"/>
  <c r="J373" i="29"/>
  <c r="G373" i="29"/>
  <c r="J372" i="29"/>
  <c r="G372" i="29"/>
  <c r="J371" i="29"/>
  <c r="G371" i="29"/>
  <c r="J370" i="29"/>
  <c r="G370" i="29"/>
  <c r="J369" i="29"/>
  <c r="G369" i="29"/>
  <c r="J368" i="29"/>
  <c r="G368" i="29"/>
  <c r="J367" i="29"/>
  <c r="G367" i="29"/>
  <c r="J366" i="29"/>
  <c r="G366" i="29"/>
  <c r="J365" i="29"/>
  <c r="G365" i="29"/>
  <c r="J364" i="29"/>
  <c r="G364" i="29"/>
  <c r="J363" i="29"/>
  <c r="G363" i="29"/>
  <c r="J362" i="29"/>
  <c r="G362" i="29"/>
  <c r="J361" i="29"/>
  <c r="G361" i="29"/>
  <c r="J360" i="29"/>
  <c r="G360" i="29"/>
  <c r="J359" i="29"/>
  <c r="G359" i="29"/>
  <c r="J358" i="29"/>
  <c r="G358" i="29"/>
  <c r="J357" i="29"/>
  <c r="G357" i="29"/>
  <c r="J356" i="29"/>
  <c r="G356" i="29"/>
  <c r="J355" i="29"/>
  <c r="G355" i="29"/>
  <c r="J354" i="29"/>
  <c r="G354" i="29"/>
  <c r="J353" i="29"/>
  <c r="G353" i="29"/>
  <c r="J352" i="29"/>
  <c r="G352" i="29"/>
  <c r="J351" i="29"/>
  <c r="G351" i="29"/>
  <c r="J350" i="29"/>
  <c r="G350" i="29"/>
  <c r="J349" i="29"/>
  <c r="G349" i="29"/>
  <c r="J348" i="29"/>
  <c r="G348" i="29"/>
  <c r="J347" i="29"/>
  <c r="G347" i="29"/>
  <c r="J346" i="29"/>
  <c r="G346" i="29"/>
  <c r="J345" i="29"/>
  <c r="G345" i="29"/>
  <c r="J344" i="29"/>
  <c r="G344" i="29"/>
  <c r="J343" i="29"/>
  <c r="G343" i="29"/>
  <c r="J342" i="29"/>
  <c r="G342" i="29"/>
  <c r="J341" i="29"/>
  <c r="G341" i="29"/>
  <c r="J340" i="29"/>
  <c r="G340" i="29"/>
  <c r="J339" i="29"/>
  <c r="G339" i="29"/>
  <c r="J338" i="29"/>
  <c r="G338" i="29"/>
  <c r="J337" i="29"/>
  <c r="G337" i="29"/>
  <c r="J336" i="29"/>
  <c r="G336" i="29"/>
  <c r="J335" i="29"/>
  <c r="G335" i="29"/>
  <c r="J334" i="29"/>
  <c r="G334" i="29"/>
  <c r="J333" i="29"/>
  <c r="G333" i="29"/>
  <c r="J332" i="29"/>
  <c r="G332" i="29"/>
  <c r="J331" i="29"/>
  <c r="G331" i="29"/>
  <c r="J330" i="29"/>
  <c r="G330" i="29"/>
  <c r="J329" i="29"/>
  <c r="G329" i="29"/>
  <c r="J328" i="29"/>
  <c r="G328" i="29"/>
  <c r="J327" i="29"/>
  <c r="G327" i="29"/>
  <c r="J326" i="29"/>
  <c r="G326" i="29"/>
  <c r="J325" i="29"/>
  <c r="G325" i="29"/>
  <c r="J324" i="29"/>
  <c r="G324" i="29"/>
  <c r="J323" i="29"/>
  <c r="G323" i="29"/>
  <c r="J322" i="29"/>
  <c r="G322" i="29"/>
  <c r="J321" i="29"/>
  <c r="G321" i="29"/>
  <c r="J320" i="29"/>
  <c r="G320" i="29"/>
  <c r="J319" i="29"/>
  <c r="G319" i="29"/>
  <c r="J318" i="29"/>
  <c r="G318" i="29"/>
  <c r="J317" i="29"/>
  <c r="G317" i="29"/>
  <c r="J316" i="29"/>
  <c r="G316" i="29"/>
  <c r="J315" i="29"/>
  <c r="G315" i="29"/>
  <c r="J314" i="29"/>
  <c r="G314" i="29"/>
  <c r="J313" i="29"/>
  <c r="G313" i="29"/>
  <c r="J312" i="29"/>
  <c r="G312" i="29"/>
  <c r="J311" i="29"/>
  <c r="G311" i="29"/>
  <c r="J310" i="29"/>
  <c r="G310" i="29"/>
  <c r="J309" i="29"/>
  <c r="G309" i="29"/>
  <c r="J308" i="29"/>
  <c r="G308" i="29"/>
  <c r="J307" i="29"/>
  <c r="G307" i="29"/>
  <c r="J306" i="29"/>
  <c r="G306" i="29"/>
  <c r="J305" i="29"/>
  <c r="G305" i="29"/>
  <c r="J304" i="29"/>
  <c r="G304" i="29"/>
  <c r="J303" i="29"/>
  <c r="G303" i="29"/>
  <c r="J302" i="29"/>
  <c r="G302" i="29"/>
  <c r="J301" i="29"/>
  <c r="G301" i="29"/>
  <c r="J300" i="29"/>
  <c r="G300" i="29"/>
  <c r="J299" i="29"/>
  <c r="G299" i="29"/>
  <c r="J298" i="29"/>
  <c r="G298" i="29"/>
  <c r="J297" i="29"/>
  <c r="G297" i="29"/>
  <c r="J296" i="29"/>
  <c r="G296" i="29"/>
  <c r="J295" i="29"/>
  <c r="G295" i="29"/>
  <c r="J294" i="29"/>
  <c r="G294" i="29"/>
  <c r="J293" i="29"/>
  <c r="G293" i="29"/>
  <c r="J292" i="29"/>
  <c r="G292" i="29"/>
  <c r="J291" i="29"/>
  <c r="G291" i="29"/>
  <c r="J290" i="29"/>
  <c r="G290" i="29"/>
  <c r="J289" i="29"/>
  <c r="G289" i="29"/>
  <c r="J288" i="29"/>
  <c r="G288" i="29"/>
  <c r="J287" i="29"/>
  <c r="G287" i="29"/>
  <c r="J286" i="29"/>
  <c r="G286" i="29"/>
  <c r="J285" i="29"/>
  <c r="G285" i="29"/>
  <c r="J284" i="29"/>
  <c r="G284" i="29"/>
  <c r="J283" i="29"/>
  <c r="G283" i="29"/>
  <c r="J282" i="29"/>
  <c r="G282" i="29"/>
  <c r="J281" i="29"/>
  <c r="G281" i="29"/>
  <c r="J280" i="29"/>
  <c r="G280" i="29"/>
  <c r="J279" i="29"/>
  <c r="G279" i="29"/>
  <c r="J278" i="29"/>
  <c r="G278" i="29"/>
  <c r="J277" i="29"/>
  <c r="G277" i="29"/>
  <c r="J276" i="29"/>
  <c r="G276" i="29"/>
  <c r="J275" i="29"/>
  <c r="G275" i="29"/>
  <c r="J274" i="29"/>
  <c r="G274" i="29"/>
  <c r="J273" i="29"/>
  <c r="G273" i="29"/>
  <c r="J272" i="29"/>
  <c r="G272" i="29"/>
  <c r="J271" i="29"/>
  <c r="G271" i="29"/>
  <c r="J270" i="29"/>
  <c r="G270" i="29"/>
  <c r="J269" i="29"/>
  <c r="G269" i="29"/>
  <c r="J268" i="29"/>
  <c r="G268" i="29"/>
  <c r="J267" i="29"/>
  <c r="G267" i="29"/>
  <c r="J266" i="29"/>
  <c r="G266" i="29"/>
  <c r="J265" i="29"/>
  <c r="G265" i="29"/>
  <c r="J264" i="29"/>
  <c r="G264" i="29"/>
  <c r="J263" i="29"/>
  <c r="G263" i="29"/>
  <c r="J262" i="29"/>
  <c r="G262" i="29"/>
  <c r="J261" i="29"/>
  <c r="G261" i="29"/>
  <c r="J260" i="29"/>
  <c r="G260" i="29"/>
  <c r="J259" i="29"/>
  <c r="G259" i="29"/>
  <c r="J258" i="29"/>
  <c r="G258" i="29"/>
  <c r="J257" i="29"/>
  <c r="G257" i="29"/>
  <c r="J256" i="29"/>
  <c r="G256" i="29"/>
  <c r="J255" i="29"/>
  <c r="G255" i="29"/>
  <c r="J254" i="29"/>
  <c r="G254" i="29"/>
  <c r="J253" i="29"/>
  <c r="G253" i="29"/>
  <c r="J252" i="29"/>
  <c r="G252" i="29"/>
  <c r="J251" i="29"/>
  <c r="G251" i="29"/>
  <c r="J250" i="29"/>
  <c r="G250" i="29"/>
  <c r="J249" i="29"/>
  <c r="G249" i="29"/>
  <c r="J248" i="29"/>
  <c r="G248" i="29"/>
  <c r="J247" i="29"/>
  <c r="G247" i="29"/>
  <c r="J246" i="29"/>
  <c r="G246" i="29"/>
  <c r="J245" i="29"/>
  <c r="G245" i="29"/>
  <c r="J244" i="29"/>
  <c r="G244" i="29"/>
  <c r="J243" i="29"/>
  <c r="G243" i="29"/>
  <c r="J242" i="29"/>
  <c r="G242" i="29"/>
  <c r="J241" i="29"/>
  <c r="G241" i="29"/>
  <c r="J240" i="29"/>
  <c r="G240" i="29"/>
  <c r="J239" i="29"/>
  <c r="G239" i="29"/>
  <c r="J238" i="29"/>
  <c r="G238" i="29"/>
  <c r="J237" i="29"/>
  <c r="G237" i="29"/>
  <c r="J236" i="29"/>
  <c r="G236" i="29"/>
  <c r="J235" i="29"/>
  <c r="G235" i="29"/>
  <c r="J234" i="29"/>
  <c r="G234" i="29"/>
  <c r="J233" i="29"/>
  <c r="G233" i="29"/>
  <c r="J232" i="29"/>
  <c r="G232" i="29"/>
  <c r="J231" i="29"/>
  <c r="G231" i="29"/>
  <c r="J230" i="29"/>
  <c r="G230" i="29"/>
  <c r="J229" i="29"/>
  <c r="G229" i="29"/>
  <c r="J228" i="29"/>
  <c r="G228" i="29"/>
  <c r="J227" i="29"/>
  <c r="G227" i="29"/>
  <c r="J226" i="29"/>
  <c r="G226" i="29"/>
  <c r="J225" i="29"/>
  <c r="G225" i="29"/>
  <c r="J224" i="29"/>
  <c r="G224" i="29"/>
  <c r="J223" i="29"/>
  <c r="G223" i="29"/>
  <c r="J222" i="29"/>
  <c r="G222" i="29"/>
  <c r="J221" i="29"/>
  <c r="G221" i="29"/>
  <c r="J220" i="29"/>
  <c r="G220" i="29"/>
  <c r="J219" i="29"/>
  <c r="G219" i="29"/>
  <c r="J218" i="29"/>
  <c r="G218" i="29"/>
  <c r="J217" i="29"/>
  <c r="G217" i="29"/>
  <c r="J216" i="29"/>
  <c r="G216" i="29"/>
  <c r="J215" i="29"/>
  <c r="G215" i="29"/>
  <c r="J214" i="29"/>
  <c r="G214" i="29"/>
  <c r="J213" i="29"/>
  <c r="G213" i="29"/>
  <c r="J212" i="29"/>
  <c r="G212" i="29"/>
  <c r="J211" i="29"/>
  <c r="G211" i="29"/>
  <c r="J210" i="29"/>
  <c r="G210" i="29"/>
  <c r="J209" i="29"/>
  <c r="G209" i="29"/>
  <c r="J208" i="29"/>
  <c r="G208" i="29"/>
  <c r="J207" i="29"/>
  <c r="G207" i="29"/>
  <c r="J206" i="29"/>
  <c r="G206" i="29"/>
  <c r="J205" i="29"/>
  <c r="G205" i="29"/>
  <c r="J204" i="29"/>
  <c r="G204" i="29"/>
  <c r="J203" i="29"/>
  <c r="G203" i="29"/>
  <c r="J202" i="29"/>
  <c r="G202" i="29"/>
  <c r="J201" i="29"/>
  <c r="G201" i="29"/>
  <c r="J200" i="29"/>
  <c r="G200" i="29"/>
  <c r="J199" i="29"/>
  <c r="G199" i="29"/>
  <c r="J198" i="29"/>
  <c r="G198" i="29"/>
  <c r="J197" i="29"/>
  <c r="G197" i="29"/>
  <c r="J196" i="29"/>
  <c r="G196" i="29"/>
  <c r="J195" i="29"/>
  <c r="G195" i="29"/>
  <c r="J194" i="29"/>
  <c r="G194" i="29"/>
  <c r="J193" i="29"/>
  <c r="G193" i="29"/>
  <c r="J192" i="29"/>
  <c r="G192" i="29"/>
  <c r="J191" i="29"/>
  <c r="G191" i="29"/>
  <c r="J190" i="29"/>
  <c r="G190" i="29"/>
  <c r="J189" i="29"/>
  <c r="G189" i="29"/>
  <c r="J188" i="29"/>
  <c r="G188" i="29"/>
  <c r="J187" i="29"/>
  <c r="G187" i="29"/>
  <c r="J186" i="29"/>
  <c r="G186" i="29"/>
  <c r="J185" i="29"/>
  <c r="G185" i="29"/>
  <c r="J184" i="29"/>
  <c r="G184" i="29"/>
  <c r="J183" i="29"/>
  <c r="G183" i="29"/>
  <c r="J182" i="29"/>
  <c r="G182" i="29"/>
  <c r="J181" i="29"/>
  <c r="G181" i="29"/>
  <c r="J180" i="29"/>
  <c r="G180" i="29"/>
  <c r="J179" i="29"/>
  <c r="G179" i="29"/>
  <c r="J178" i="29"/>
  <c r="G178" i="29"/>
  <c r="J177" i="29"/>
  <c r="G177" i="29"/>
  <c r="J176" i="29"/>
  <c r="G176" i="29"/>
  <c r="J175" i="29"/>
  <c r="G175" i="29"/>
  <c r="J174" i="29"/>
  <c r="G174" i="29"/>
  <c r="J173" i="29"/>
  <c r="G173" i="29"/>
  <c r="J172" i="29"/>
  <c r="G172" i="29"/>
  <c r="J171" i="29"/>
  <c r="G171" i="29"/>
  <c r="J170" i="29"/>
  <c r="G170" i="29"/>
  <c r="J169" i="29"/>
  <c r="G169" i="29"/>
  <c r="J168" i="29"/>
  <c r="G168" i="29"/>
  <c r="J167" i="29"/>
  <c r="G167" i="29"/>
  <c r="J166" i="29"/>
  <c r="G166" i="29"/>
  <c r="J165" i="29"/>
  <c r="G165" i="29"/>
  <c r="J164" i="29"/>
  <c r="G164" i="29"/>
  <c r="J163" i="29"/>
  <c r="G163" i="29"/>
  <c r="J162" i="29"/>
  <c r="G162" i="29"/>
  <c r="J161" i="29"/>
  <c r="G161" i="29"/>
  <c r="J160" i="29"/>
  <c r="G160" i="29"/>
  <c r="J159" i="29"/>
  <c r="G159" i="29"/>
  <c r="J158" i="29"/>
  <c r="G158" i="29"/>
  <c r="J157" i="29"/>
  <c r="G157" i="29"/>
  <c r="J156" i="29"/>
  <c r="G156" i="29"/>
  <c r="J155" i="29"/>
  <c r="G155" i="29"/>
  <c r="J154" i="29"/>
  <c r="G154" i="29"/>
  <c r="J153" i="29"/>
  <c r="G153" i="29"/>
  <c r="J152" i="29"/>
  <c r="G152" i="29"/>
  <c r="J151" i="29"/>
  <c r="G151" i="29"/>
  <c r="J150" i="29"/>
  <c r="G150" i="29"/>
  <c r="J149" i="29"/>
  <c r="G149" i="29"/>
  <c r="J148" i="29"/>
  <c r="G148" i="29"/>
  <c r="J147" i="29"/>
  <c r="G147" i="29"/>
  <c r="J146" i="29"/>
  <c r="G146" i="29"/>
  <c r="J145" i="29"/>
  <c r="G145" i="29"/>
  <c r="J144" i="29"/>
  <c r="G144" i="29"/>
  <c r="J143" i="29"/>
  <c r="G143" i="29"/>
  <c r="J142" i="29"/>
  <c r="G142" i="29"/>
  <c r="J141" i="29"/>
  <c r="G141" i="29"/>
  <c r="J140" i="29"/>
  <c r="G140" i="29"/>
  <c r="J139" i="29"/>
  <c r="G139" i="29"/>
  <c r="J138" i="29"/>
  <c r="G138" i="29"/>
  <c r="J137" i="29"/>
  <c r="G137" i="29"/>
  <c r="J136" i="29"/>
  <c r="G136" i="29"/>
  <c r="J135" i="29"/>
  <c r="G135" i="29"/>
  <c r="J134" i="29"/>
  <c r="G134" i="29"/>
  <c r="J133" i="29"/>
  <c r="G133" i="29"/>
  <c r="J132" i="29"/>
  <c r="G132" i="29"/>
  <c r="J131" i="29"/>
  <c r="G131" i="29"/>
  <c r="J130" i="29"/>
  <c r="G130" i="29"/>
  <c r="J129" i="29"/>
  <c r="G129" i="29"/>
  <c r="J128" i="29"/>
  <c r="G128" i="29"/>
  <c r="J127" i="29"/>
  <c r="G127" i="29"/>
  <c r="J126" i="29"/>
  <c r="G126" i="29"/>
  <c r="J125" i="29"/>
  <c r="G125" i="29"/>
  <c r="J124" i="29"/>
  <c r="G124" i="29"/>
  <c r="J123" i="29"/>
  <c r="G123" i="29"/>
  <c r="J122" i="29"/>
  <c r="G122" i="29"/>
  <c r="J121" i="29"/>
  <c r="G121" i="29"/>
  <c r="J120" i="29"/>
  <c r="G120" i="29"/>
  <c r="J119" i="29"/>
  <c r="G119" i="29"/>
  <c r="J118" i="29"/>
  <c r="G118" i="29"/>
  <c r="J117" i="29"/>
  <c r="G117" i="29"/>
  <c r="J116" i="29"/>
  <c r="G116" i="29"/>
  <c r="J115" i="29"/>
  <c r="G115" i="29"/>
  <c r="J114" i="29"/>
  <c r="G114" i="29"/>
  <c r="J113" i="29"/>
  <c r="G113" i="29"/>
  <c r="J112" i="29"/>
  <c r="G112" i="29"/>
  <c r="J111" i="29"/>
  <c r="G111" i="29"/>
  <c r="J110" i="29"/>
  <c r="G110" i="29"/>
  <c r="J109" i="29"/>
  <c r="G109" i="29"/>
  <c r="J108" i="29"/>
  <c r="G108" i="29"/>
  <c r="J107" i="29"/>
  <c r="G107" i="29"/>
  <c r="J106" i="29"/>
  <c r="G106" i="29"/>
  <c r="J105" i="29"/>
  <c r="G105" i="29"/>
  <c r="J104" i="29"/>
  <c r="G104" i="29"/>
  <c r="J103" i="29"/>
  <c r="G103" i="29"/>
  <c r="J102" i="29"/>
  <c r="G102" i="29"/>
  <c r="J101" i="29"/>
  <c r="G101" i="29"/>
  <c r="J100" i="29"/>
  <c r="G100" i="29"/>
  <c r="J99" i="29"/>
  <c r="G99" i="29"/>
  <c r="J98" i="29"/>
  <c r="G98" i="29"/>
  <c r="J97" i="29"/>
  <c r="G97" i="29"/>
  <c r="J96" i="29"/>
  <c r="G96" i="29"/>
  <c r="J95" i="29"/>
  <c r="G95" i="29"/>
  <c r="J94" i="29"/>
  <c r="G94" i="29"/>
  <c r="J93" i="29"/>
  <c r="G93" i="29"/>
  <c r="J92" i="29"/>
  <c r="G92" i="29"/>
  <c r="J91" i="29"/>
  <c r="G91" i="29"/>
  <c r="J90" i="29"/>
  <c r="G90" i="29"/>
  <c r="J89" i="29"/>
  <c r="G89" i="29"/>
  <c r="J88" i="29"/>
  <c r="G88" i="29"/>
  <c r="J87" i="29"/>
  <c r="G87" i="29"/>
  <c r="J86" i="29"/>
  <c r="G86" i="29"/>
  <c r="J85" i="29"/>
  <c r="G85" i="29"/>
  <c r="J84" i="29"/>
  <c r="G84" i="29"/>
  <c r="J83" i="29"/>
  <c r="G83" i="29"/>
  <c r="J82" i="29"/>
  <c r="G82" i="29"/>
  <c r="J81" i="29"/>
  <c r="G81" i="29"/>
  <c r="J80" i="29"/>
  <c r="G80" i="29"/>
  <c r="J79" i="29"/>
  <c r="G79" i="29"/>
  <c r="J78" i="29"/>
  <c r="G78" i="29"/>
  <c r="J77" i="29"/>
  <c r="G77" i="29"/>
  <c r="J76" i="29"/>
  <c r="G76" i="29"/>
  <c r="J75" i="29"/>
  <c r="G75" i="29"/>
  <c r="J74" i="29"/>
  <c r="G74" i="29"/>
  <c r="J73" i="29"/>
  <c r="G73" i="29"/>
  <c r="J72" i="29"/>
  <c r="G72" i="29"/>
  <c r="J71" i="29"/>
  <c r="G71" i="29"/>
  <c r="J70" i="29"/>
  <c r="G70" i="29"/>
  <c r="J69" i="29"/>
  <c r="G69" i="29"/>
  <c r="J68" i="29"/>
  <c r="G68" i="29"/>
  <c r="J67" i="29"/>
  <c r="G67" i="29"/>
  <c r="J66" i="29"/>
  <c r="G66" i="29"/>
  <c r="J65" i="29"/>
  <c r="G65" i="29"/>
  <c r="J64" i="29"/>
  <c r="G64" i="29"/>
  <c r="J63" i="29"/>
  <c r="G63" i="29"/>
  <c r="J62" i="29"/>
  <c r="G62" i="29"/>
  <c r="J61" i="29"/>
  <c r="G61" i="29"/>
  <c r="J60" i="29"/>
  <c r="G60" i="29"/>
  <c r="J59" i="29"/>
  <c r="G59" i="29"/>
  <c r="J58" i="29"/>
  <c r="G58" i="29"/>
  <c r="J57" i="29"/>
  <c r="G57" i="29"/>
  <c r="J56" i="29"/>
  <c r="G56" i="29"/>
  <c r="J55" i="29"/>
  <c r="G55" i="29"/>
  <c r="J54" i="29"/>
  <c r="G54" i="29"/>
  <c r="J53" i="29"/>
  <c r="G53" i="29"/>
  <c r="J52" i="29"/>
  <c r="G52" i="29"/>
  <c r="J51" i="29"/>
  <c r="G51" i="29"/>
  <c r="J50" i="29"/>
  <c r="G50" i="29"/>
  <c r="J49" i="29"/>
  <c r="G49" i="29"/>
  <c r="J48" i="29"/>
  <c r="G48" i="29"/>
  <c r="J47" i="29"/>
  <c r="G47" i="29"/>
  <c r="J46" i="29"/>
  <c r="G46" i="29"/>
  <c r="J45" i="29"/>
  <c r="G45" i="29"/>
  <c r="J44" i="29"/>
  <c r="G44" i="29"/>
  <c r="J43" i="29"/>
  <c r="G43" i="29"/>
  <c r="J42" i="29"/>
  <c r="G42" i="29"/>
  <c r="J41" i="29"/>
  <c r="G41" i="29"/>
  <c r="J40" i="29"/>
  <c r="G40" i="29"/>
  <c r="J39" i="29"/>
  <c r="G39" i="29"/>
  <c r="J38" i="29"/>
  <c r="G38" i="29"/>
  <c r="J37" i="29"/>
  <c r="G37" i="29"/>
  <c r="J36" i="29"/>
  <c r="G36" i="29"/>
  <c r="J35" i="29"/>
  <c r="G35" i="29"/>
  <c r="J34" i="29"/>
  <c r="G34" i="29"/>
  <c r="J33" i="29"/>
  <c r="G33" i="29"/>
  <c r="J32" i="29"/>
  <c r="G32" i="29"/>
  <c r="J31" i="29"/>
  <c r="G31" i="29"/>
  <c r="J30" i="29"/>
  <c r="G30" i="29"/>
  <c r="J29" i="29"/>
  <c r="G29" i="29"/>
  <c r="J28" i="29"/>
  <c r="G28" i="29"/>
  <c r="J27" i="29"/>
  <c r="G27" i="29"/>
  <c r="J26" i="29"/>
  <c r="G26" i="29"/>
  <c r="J25" i="29"/>
  <c r="G25" i="29"/>
  <c r="J24" i="29"/>
  <c r="G24" i="29"/>
  <c r="J23" i="29"/>
  <c r="G23" i="29"/>
  <c r="J22" i="29"/>
  <c r="G22" i="29"/>
  <c r="J21" i="29"/>
  <c r="G21" i="29"/>
  <c r="J20" i="29"/>
  <c r="G20" i="29"/>
  <c r="J19" i="29"/>
  <c r="G19" i="29"/>
  <c r="J18" i="29"/>
  <c r="G18" i="29"/>
  <c r="J17" i="29"/>
  <c r="G17" i="29"/>
  <c r="J16" i="29"/>
  <c r="G16" i="29"/>
  <c r="J15" i="29"/>
  <c r="G15" i="29"/>
  <c r="J14" i="29"/>
  <c r="G14" i="29"/>
  <c r="J13" i="29"/>
  <c r="G13" i="29"/>
  <c r="J12" i="29"/>
  <c r="G12" i="29"/>
  <c r="J11" i="29"/>
  <c r="G11" i="29"/>
  <c r="J10" i="29"/>
  <c r="G10" i="29"/>
  <c r="J9" i="29"/>
  <c r="G9" i="29"/>
  <c r="J8" i="29"/>
  <c r="G8" i="29"/>
  <c r="J7" i="29"/>
  <c r="G7" i="29"/>
  <c r="J886" i="29" l="1"/>
  <c r="G886" i="29"/>
  <c r="J243" i="18"/>
  <c r="J244" i="18"/>
  <c r="G243" i="18"/>
  <c r="G244" i="18"/>
  <c r="J367" i="18" l="1"/>
  <c r="J368" i="18"/>
  <c r="J369" i="18"/>
  <c r="J370" i="18"/>
  <c r="G367" i="18"/>
  <c r="G368" i="18"/>
  <c r="G369" i="18"/>
  <c r="G370" i="18"/>
  <c r="J365" i="18" l="1"/>
  <c r="J366" i="18"/>
  <c r="G365" i="18"/>
  <c r="G366" i="18"/>
  <c r="J363" i="18" l="1"/>
  <c r="J364" i="18"/>
  <c r="J371" i="18"/>
  <c r="J372" i="18"/>
  <c r="G363" i="18"/>
  <c r="G364" i="18"/>
  <c r="G371" i="18"/>
  <c r="G372" i="18"/>
  <c r="G769" i="18" l="1"/>
  <c r="J769" i="18"/>
  <c r="G770" i="18"/>
  <c r="J770" i="18"/>
  <c r="J141" i="18" l="1"/>
  <c r="J142" i="18"/>
  <c r="G140" i="18"/>
  <c r="G141" i="18"/>
  <c r="G142" i="18"/>
  <c r="J379" i="18" l="1"/>
  <c r="J380" i="18"/>
  <c r="J381" i="18"/>
  <c r="J382" i="18"/>
  <c r="G379" i="18"/>
  <c r="G380" i="18"/>
  <c r="G381" i="18"/>
  <c r="G382" i="18"/>
  <c r="G383" i="18"/>
  <c r="J259" i="18"/>
  <c r="J260" i="18"/>
  <c r="G259" i="18"/>
  <c r="G260" i="18"/>
  <c r="J257" i="18"/>
  <c r="J258" i="18"/>
  <c r="G257" i="18"/>
  <c r="G258" i="18"/>
  <c r="J164" i="18" l="1"/>
  <c r="J161" i="18"/>
  <c r="J162" i="18"/>
  <c r="J163" i="18"/>
  <c r="G161" i="18"/>
  <c r="G162" i="18"/>
  <c r="G163" i="18"/>
  <c r="G164" i="18"/>
  <c r="J29" i="18"/>
  <c r="J30" i="18"/>
  <c r="G29" i="18"/>
  <c r="G30" i="18"/>
  <c r="J463" i="18"/>
  <c r="J464" i="18"/>
  <c r="G464" i="18"/>
  <c r="G463" i="18"/>
  <c r="J489" i="18"/>
  <c r="J490" i="18"/>
  <c r="G489" i="18"/>
  <c r="G490" i="18"/>
  <c r="J165" i="18"/>
  <c r="J166" i="18"/>
  <c r="J167" i="18"/>
  <c r="J168" i="18"/>
  <c r="G165" i="18"/>
  <c r="G166" i="18"/>
  <c r="G167" i="18"/>
  <c r="G168" i="18"/>
  <c r="J759" i="18" l="1"/>
  <c r="J760" i="18"/>
  <c r="G759" i="18"/>
  <c r="G760" i="18"/>
  <c r="J655" i="18"/>
  <c r="J656" i="18"/>
  <c r="G656" i="18"/>
  <c r="G655" i="18"/>
  <c r="J641" i="18"/>
  <c r="J642" i="18"/>
  <c r="G641" i="18"/>
  <c r="G642" i="18"/>
  <c r="J249" i="18"/>
  <c r="J250" i="18"/>
  <c r="G249" i="18"/>
  <c r="G250" i="18"/>
  <c r="J191" i="18"/>
  <c r="J192" i="18"/>
  <c r="G191" i="18"/>
  <c r="G192" i="18"/>
  <c r="J217" i="18"/>
  <c r="J218" i="18"/>
  <c r="J219" i="18"/>
  <c r="J220" i="18"/>
  <c r="G217" i="18"/>
  <c r="G218" i="18"/>
  <c r="G219" i="18"/>
  <c r="G220" i="18"/>
  <c r="J183" i="18"/>
  <c r="J184" i="18"/>
  <c r="G184" i="18"/>
  <c r="G183" i="18"/>
  <c r="G175" i="18"/>
  <c r="G176" i="18"/>
  <c r="G177" i="18"/>
  <c r="G178" i="18"/>
  <c r="J175" i="18"/>
  <c r="J176" i="18"/>
  <c r="J177" i="18"/>
  <c r="J178" i="18"/>
  <c r="J19" i="18"/>
  <c r="J20" i="18"/>
  <c r="G19" i="18"/>
  <c r="G20" i="18"/>
  <c r="G16" i="18"/>
  <c r="J16" i="18"/>
  <c r="J153" i="18" l="1"/>
  <c r="J154" i="18"/>
  <c r="J155" i="18"/>
  <c r="J156" i="18"/>
  <c r="G153" i="18"/>
  <c r="G154" i="18"/>
  <c r="G155" i="18"/>
  <c r="G156" i="18"/>
  <c r="G683" i="18"/>
  <c r="G429" i="18"/>
  <c r="G430" i="18"/>
  <c r="J429" i="18"/>
  <c r="J430" i="18"/>
  <c r="J248" i="18"/>
  <c r="J245" i="18"/>
  <c r="J246" i="18"/>
  <c r="J247" i="18"/>
  <c r="G245" i="18"/>
  <c r="G246" i="18"/>
  <c r="G247" i="18"/>
  <c r="G248" i="18"/>
  <c r="J11" i="18" l="1"/>
  <c r="J12" i="18"/>
  <c r="G11" i="18"/>
  <c r="G12" i="18"/>
  <c r="J607" i="18" l="1"/>
  <c r="J608" i="18"/>
  <c r="G607" i="18"/>
  <c r="G608" i="18"/>
  <c r="J485" i="18" l="1"/>
  <c r="J486" i="18"/>
  <c r="G485" i="18"/>
  <c r="G486" i="18"/>
  <c r="J679" i="18" l="1"/>
  <c r="J680" i="18"/>
  <c r="G679" i="18"/>
  <c r="G680" i="18"/>
  <c r="J491" i="18"/>
  <c r="J492" i="18"/>
  <c r="J493" i="18"/>
  <c r="G491" i="18"/>
  <c r="G492" i="18"/>
  <c r="J433" i="18"/>
  <c r="J434" i="18"/>
  <c r="G433" i="18"/>
  <c r="G434" i="18"/>
  <c r="J425" i="18"/>
  <c r="J426" i="18"/>
  <c r="G425" i="18"/>
  <c r="G426" i="18"/>
  <c r="J271" i="18"/>
  <c r="J272" i="18"/>
  <c r="J273" i="18"/>
  <c r="J274" i="18"/>
  <c r="J275" i="18"/>
  <c r="G271" i="18"/>
  <c r="G272" i="18"/>
  <c r="J319" i="18"/>
  <c r="J320" i="18"/>
  <c r="G319" i="18"/>
  <c r="G320" i="18"/>
  <c r="G321" i="18"/>
  <c r="J157" i="18"/>
  <c r="J158" i="18"/>
  <c r="G158" i="18"/>
  <c r="G157" i="18"/>
  <c r="J129" i="18"/>
  <c r="J130" i="18"/>
  <c r="G130" i="18"/>
  <c r="G129" i="18"/>
  <c r="J57" i="18"/>
  <c r="J58" i="18"/>
  <c r="G57" i="18"/>
  <c r="G58" i="18"/>
  <c r="G407" i="18" l="1"/>
  <c r="J221" i="18" l="1"/>
  <c r="J222" i="18"/>
  <c r="G216" i="18"/>
  <c r="G221" i="18"/>
  <c r="G222" i="18"/>
  <c r="L828" i="18" l="1"/>
  <c r="D10" i="23"/>
  <c r="K828" i="18" l="1"/>
  <c r="J483" i="18"/>
  <c r="J484" i="18"/>
  <c r="G483" i="18"/>
  <c r="G484" i="18"/>
  <c r="J144" i="18" l="1"/>
  <c r="J761" i="18"/>
  <c r="J762" i="18"/>
  <c r="G761" i="18"/>
  <c r="G762" i="18"/>
  <c r="J553" i="18"/>
  <c r="J554" i="18"/>
  <c r="G553" i="18"/>
  <c r="G554" i="18"/>
  <c r="G391" i="18" l="1"/>
  <c r="G392" i="18"/>
  <c r="J391" i="18"/>
  <c r="J392" i="18"/>
  <c r="J201" i="18"/>
  <c r="J202" i="18"/>
  <c r="G201" i="18"/>
  <c r="G202" i="18"/>
  <c r="J145" i="18"/>
  <c r="J146" i="18"/>
  <c r="J147" i="18"/>
  <c r="J148" i="18"/>
  <c r="G145" i="18"/>
  <c r="G146" i="18"/>
  <c r="G147" i="18"/>
  <c r="G148" i="18"/>
  <c r="J137" i="18"/>
  <c r="J138" i="18"/>
  <c r="J139" i="18"/>
  <c r="J140" i="18"/>
  <c r="G137" i="18"/>
  <c r="G138" i="18"/>
  <c r="G139" i="18"/>
  <c r="G127" i="18"/>
  <c r="G128" i="18"/>
  <c r="J127" i="18"/>
  <c r="J128" i="18"/>
  <c r="G34" i="18" l="1"/>
  <c r="J34" i="18"/>
  <c r="D11" i="23" l="1"/>
  <c r="D9" i="23"/>
  <c r="B12" i="23" l="1"/>
  <c r="G143" i="18"/>
  <c r="J143" i="18"/>
  <c r="J461" i="18" l="1"/>
  <c r="J462" i="18"/>
  <c r="G462" i="18"/>
  <c r="G461" i="18"/>
  <c r="J525" i="18"/>
  <c r="J526" i="18"/>
  <c r="G526" i="18"/>
  <c r="G525" i="18"/>
  <c r="G358" i="18"/>
  <c r="G357" i="18"/>
  <c r="J357" i="18"/>
  <c r="J358" i="18"/>
  <c r="G707" i="18"/>
  <c r="G708" i="18"/>
  <c r="J707" i="18"/>
  <c r="J708" i="18"/>
  <c r="J199" i="18"/>
  <c r="J200" i="18"/>
  <c r="G199" i="18"/>
  <c r="G200" i="18"/>
  <c r="J179" i="18"/>
  <c r="J180" i="18"/>
  <c r="G179" i="18"/>
  <c r="G180" i="18"/>
  <c r="G87" i="18"/>
  <c r="G86" i="18"/>
  <c r="J86" i="18"/>
  <c r="J87" i="18"/>
  <c r="J83" i="18"/>
  <c r="J84" i="18"/>
  <c r="J85" i="18"/>
  <c r="J88" i="18"/>
  <c r="G83" i="18"/>
  <c r="G84" i="18"/>
  <c r="G85" i="18"/>
  <c r="G88" i="18"/>
  <c r="J712" i="18" l="1"/>
  <c r="G712" i="18"/>
  <c r="L168" i="17" l="1"/>
  <c r="L118" i="17" l="1"/>
  <c r="L119" i="17"/>
  <c r="L120" i="17"/>
  <c r="L121" i="17"/>
  <c r="L122" i="17"/>
  <c r="L123" i="17"/>
  <c r="L124" i="17"/>
  <c r="L125" i="17"/>
  <c r="L126" i="17"/>
  <c r="L128" i="17"/>
  <c r="L129" i="17"/>
  <c r="L131" i="17"/>
  <c r="L133" i="17"/>
  <c r="L134" i="17"/>
  <c r="L135" i="17"/>
  <c r="L136" i="17"/>
  <c r="L137" i="17"/>
  <c r="L138" i="17"/>
  <c r="L139" i="17"/>
  <c r="L140" i="17"/>
  <c r="M140" i="17" s="1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2" i="17"/>
  <c r="L183" i="17"/>
  <c r="L184" i="17"/>
  <c r="L185" i="17"/>
  <c r="L186" i="17"/>
  <c r="L187" i="17"/>
  <c r="L188" i="17"/>
  <c r="L189" i="17"/>
  <c r="L190" i="17"/>
  <c r="L191" i="17"/>
  <c r="M191" i="17" s="1"/>
  <c r="L192" i="17"/>
  <c r="L193" i="17"/>
  <c r="L194" i="17"/>
  <c r="L195" i="17"/>
  <c r="L196" i="17"/>
  <c r="L197" i="17"/>
  <c r="L198" i="17"/>
  <c r="L199" i="17"/>
  <c r="L200" i="17"/>
  <c r="L201" i="17"/>
  <c r="L202" i="17"/>
  <c r="L203" i="17"/>
  <c r="L204" i="17"/>
  <c r="L205" i="17"/>
  <c r="L206" i="17"/>
  <c r="L207" i="17"/>
  <c r="L208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1" i="17"/>
  <c r="L232" i="17"/>
  <c r="L233" i="17"/>
  <c r="L234" i="17"/>
  <c r="L235" i="17"/>
  <c r="L236" i="17"/>
  <c r="L237" i="17"/>
  <c r="L238" i="17"/>
  <c r="L239" i="17"/>
  <c r="L240" i="17"/>
  <c r="L241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4" i="17"/>
  <c r="L255" i="17"/>
  <c r="L256" i="17"/>
  <c r="L257" i="17"/>
  <c r="L258" i="17"/>
  <c r="L259" i="17"/>
  <c r="L260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5" i="17"/>
  <c r="L276" i="17"/>
  <c r="L277" i="17"/>
  <c r="L278" i="17"/>
  <c r="L279" i="17"/>
  <c r="L280" i="17"/>
  <c r="L281" i="17"/>
  <c r="L282" i="17"/>
  <c r="L283" i="17"/>
  <c r="L284" i="17"/>
  <c r="L285" i="17"/>
  <c r="L286" i="17"/>
  <c r="L287" i="17"/>
  <c r="L288" i="17"/>
  <c r="L289" i="17"/>
  <c r="L290" i="17"/>
  <c r="L291" i="17"/>
  <c r="L292" i="17"/>
  <c r="L293" i="17"/>
  <c r="L294" i="17"/>
  <c r="L295" i="17"/>
  <c r="L296" i="17"/>
  <c r="L297" i="17"/>
  <c r="L298" i="17"/>
  <c r="L299" i="17"/>
  <c r="L300" i="17"/>
  <c r="L301" i="17"/>
  <c r="L302" i="17"/>
  <c r="L303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M321" i="17" s="1"/>
  <c r="L322" i="17"/>
  <c r="L323" i="17"/>
  <c r="L324" i="17"/>
  <c r="L325" i="17"/>
  <c r="L326" i="17"/>
  <c r="L327" i="17"/>
  <c r="L328" i="17"/>
  <c r="L329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47" i="17"/>
  <c r="L348" i="17"/>
  <c r="L349" i="17"/>
  <c r="L350" i="17"/>
  <c r="L351" i="17"/>
  <c r="M351" i="17" s="1"/>
  <c r="L352" i="17"/>
  <c r="L353" i="17"/>
  <c r="L354" i="17"/>
  <c r="M354" i="17" s="1"/>
  <c r="L355" i="17"/>
  <c r="L356" i="17"/>
  <c r="L357" i="17"/>
  <c r="L358" i="17"/>
  <c r="L359" i="17"/>
  <c r="L361" i="17"/>
  <c r="M361" i="17" s="1"/>
  <c r="L362" i="17"/>
  <c r="L363" i="17"/>
  <c r="L364" i="17"/>
  <c r="L365" i="17"/>
  <c r="L366" i="17"/>
  <c r="L367" i="17"/>
  <c r="L368" i="17"/>
  <c r="L369" i="17"/>
  <c r="L370" i="17"/>
  <c r="L371" i="17"/>
  <c r="L372" i="17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L403" i="17"/>
  <c r="L404" i="17"/>
  <c r="L405" i="17"/>
  <c r="L406" i="17"/>
  <c r="L407" i="17"/>
  <c r="L408" i="17"/>
  <c r="L409" i="17"/>
  <c r="L410" i="17"/>
  <c r="L411" i="17"/>
  <c r="L412" i="17"/>
  <c r="L413" i="17"/>
  <c r="L414" i="17"/>
  <c r="L415" i="17"/>
  <c r="L416" i="17"/>
  <c r="L417" i="17"/>
  <c r="L418" i="17"/>
  <c r="L419" i="17"/>
  <c r="L420" i="17"/>
  <c r="L421" i="17"/>
  <c r="L422" i="17"/>
  <c r="L423" i="17"/>
  <c r="L424" i="17"/>
  <c r="L425" i="17"/>
  <c r="L426" i="17"/>
  <c r="L427" i="17"/>
  <c r="L428" i="17"/>
  <c r="L429" i="17"/>
  <c r="L430" i="17"/>
  <c r="L431" i="17"/>
  <c r="L432" i="17"/>
  <c r="L433" i="17"/>
  <c r="L434" i="17"/>
  <c r="L435" i="17"/>
  <c r="L436" i="17"/>
  <c r="L437" i="17"/>
  <c r="L438" i="17"/>
  <c r="L439" i="17"/>
  <c r="L446" i="17"/>
  <c r="L447" i="17"/>
  <c r="L448" i="17"/>
  <c r="L449" i="17"/>
  <c r="L450" i="17"/>
  <c r="L451" i="17"/>
  <c r="L452" i="17"/>
  <c r="L453" i="17"/>
  <c r="L454" i="17"/>
  <c r="L455" i="17"/>
  <c r="L456" i="17"/>
  <c r="L457" i="17"/>
  <c r="L458" i="17"/>
  <c r="M458" i="17" s="1"/>
  <c r="L459" i="17"/>
  <c r="L460" i="17"/>
  <c r="L461" i="17"/>
  <c r="L462" i="17"/>
  <c r="L463" i="17"/>
  <c r="L464" i="17"/>
  <c r="L465" i="17"/>
  <c r="L466" i="17"/>
  <c r="L467" i="17"/>
  <c r="M467" i="17" s="1"/>
  <c r="L468" i="17"/>
  <c r="M468" i="17" s="1"/>
  <c r="L469" i="17"/>
  <c r="L470" i="17"/>
  <c r="L471" i="17"/>
  <c r="L472" i="17"/>
  <c r="L473" i="17"/>
  <c r="L474" i="17"/>
  <c r="L475" i="17"/>
  <c r="L476" i="17"/>
  <c r="L477" i="17"/>
  <c r="L478" i="17"/>
  <c r="L479" i="17"/>
  <c r="L480" i="17"/>
  <c r="L481" i="17"/>
  <c r="L482" i="17"/>
  <c r="L483" i="17"/>
  <c r="L484" i="17"/>
  <c r="L485" i="17"/>
  <c r="L486" i="17"/>
  <c r="L487" i="17"/>
  <c r="L488" i="17"/>
  <c r="L489" i="17"/>
  <c r="L490" i="17"/>
  <c r="L491" i="17"/>
  <c r="L492" i="17"/>
  <c r="M492" i="17" s="1"/>
  <c r="L493" i="17"/>
  <c r="L494" i="17"/>
  <c r="L495" i="17"/>
  <c r="L496" i="17"/>
  <c r="L497" i="17"/>
  <c r="L498" i="17"/>
  <c r="L499" i="17"/>
  <c r="M499" i="17" s="1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M513" i="17" s="1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M108" i="17" s="1"/>
  <c r="L109" i="17"/>
  <c r="L110" i="17"/>
  <c r="L111" i="17"/>
  <c r="L112" i="17"/>
  <c r="L113" i="17"/>
  <c r="L114" i="17"/>
  <c r="L115" i="17"/>
  <c r="L116" i="17"/>
  <c r="L117" i="17"/>
  <c r="D13" i="42" l="1"/>
  <c r="J811" i="18"/>
  <c r="G811" i="18"/>
  <c r="J810" i="18"/>
  <c r="G810" i="18"/>
  <c r="J809" i="18"/>
  <c r="G809" i="18"/>
  <c r="J808" i="18"/>
  <c r="G808" i="18"/>
  <c r="J807" i="18"/>
  <c r="G807" i="18"/>
  <c r="J806" i="18"/>
  <c r="G806" i="18"/>
  <c r="J805" i="18"/>
  <c r="G805" i="18"/>
  <c r="J804" i="18"/>
  <c r="G804" i="18"/>
  <c r="J803" i="18"/>
  <c r="G803" i="18"/>
  <c r="J802" i="18"/>
  <c r="G802" i="18"/>
  <c r="J801" i="18"/>
  <c r="G801" i="18"/>
  <c r="J800" i="18"/>
  <c r="G800" i="18"/>
  <c r="J799" i="18"/>
  <c r="G799" i="18"/>
  <c r="J798" i="18"/>
  <c r="G798" i="18"/>
  <c r="J797" i="18"/>
  <c r="G797" i="18"/>
  <c r="J796" i="18"/>
  <c r="G796" i="18"/>
  <c r="J795" i="18"/>
  <c r="G795" i="18"/>
  <c r="J794" i="18"/>
  <c r="G794" i="18"/>
  <c r="J793" i="18"/>
  <c r="G793" i="18"/>
  <c r="J792" i="18"/>
  <c r="G792" i="18"/>
  <c r="J791" i="18"/>
  <c r="G791" i="18"/>
  <c r="J790" i="18"/>
  <c r="G790" i="18"/>
  <c r="J789" i="18"/>
  <c r="G789" i="18"/>
  <c r="J788" i="18"/>
  <c r="G788" i="18"/>
  <c r="J787" i="18"/>
  <c r="G787" i="18"/>
  <c r="J786" i="18"/>
  <c r="G786" i="18"/>
  <c r="J785" i="18"/>
  <c r="G785" i="18"/>
  <c r="J784" i="18"/>
  <c r="G784" i="18"/>
  <c r="J783" i="18"/>
  <c r="G783" i="18"/>
  <c r="J780" i="18"/>
  <c r="G780" i="18"/>
  <c r="J779" i="18"/>
  <c r="G779" i="18"/>
  <c r="J778" i="18"/>
  <c r="G778" i="18"/>
  <c r="J777" i="18"/>
  <c r="G777" i="18"/>
  <c r="J776" i="18"/>
  <c r="G776" i="18"/>
  <c r="J775" i="18"/>
  <c r="G775" i="18"/>
  <c r="J774" i="18"/>
  <c r="G774" i="18"/>
  <c r="J773" i="18"/>
  <c r="G773" i="18"/>
  <c r="J772" i="18"/>
  <c r="G772" i="18"/>
  <c r="J771" i="18"/>
  <c r="G771" i="18"/>
  <c r="J768" i="18"/>
  <c r="G768" i="18"/>
  <c r="J767" i="18"/>
  <c r="G767" i="18"/>
  <c r="J766" i="18"/>
  <c r="G766" i="18"/>
  <c r="J765" i="18"/>
  <c r="G765" i="18"/>
  <c r="J764" i="18"/>
  <c r="G764" i="18"/>
  <c r="J763" i="18"/>
  <c r="G763" i="18"/>
  <c r="J758" i="18"/>
  <c r="G758" i="18"/>
  <c r="J757" i="18"/>
  <c r="G757" i="18"/>
  <c r="J756" i="18"/>
  <c r="G756" i="18"/>
  <c r="J755" i="18"/>
  <c r="G755" i="18"/>
  <c r="J754" i="18"/>
  <c r="G754" i="18"/>
  <c r="J753" i="18"/>
  <c r="G753" i="18"/>
  <c r="J752" i="18"/>
  <c r="G752" i="18"/>
  <c r="J751" i="18"/>
  <c r="G751" i="18"/>
  <c r="J750" i="18"/>
  <c r="G750" i="18"/>
  <c r="J749" i="18"/>
  <c r="G749" i="18"/>
  <c r="J748" i="18"/>
  <c r="G748" i="18"/>
  <c r="J747" i="18"/>
  <c r="G747" i="18"/>
  <c r="J746" i="18"/>
  <c r="G746" i="18"/>
  <c r="J745" i="18"/>
  <c r="G745" i="18"/>
  <c r="J744" i="18"/>
  <c r="G744" i="18"/>
  <c r="J743" i="18"/>
  <c r="G743" i="18"/>
  <c r="J742" i="18"/>
  <c r="G742" i="18"/>
  <c r="J741" i="18"/>
  <c r="G741" i="18"/>
  <c r="J740" i="18"/>
  <c r="G740" i="18"/>
  <c r="J739" i="18"/>
  <c r="G739" i="18"/>
  <c r="J738" i="18"/>
  <c r="G738" i="18"/>
  <c r="J737" i="18"/>
  <c r="G737" i="18"/>
  <c r="J736" i="18"/>
  <c r="G736" i="18"/>
  <c r="J735" i="18"/>
  <c r="G735" i="18"/>
  <c r="J734" i="18"/>
  <c r="G734" i="18"/>
  <c r="J733" i="18"/>
  <c r="G733" i="18"/>
  <c r="J732" i="18"/>
  <c r="G732" i="18"/>
  <c r="J731" i="18"/>
  <c r="G731" i="18"/>
  <c r="J730" i="18"/>
  <c r="G730" i="18"/>
  <c r="J729" i="18"/>
  <c r="G729" i="18"/>
  <c r="J728" i="18"/>
  <c r="G728" i="18"/>
  <c r="J727" i="18"/>
  <c r="G727" i="18"/>
  <c r="J726" i="18"/>
  <c r="G726" i="18"/>
  <c r="J725" i="18"/>
  <c r="G725" i="18"/>
  <c r="J724" i="18"/>
  <c r="G724" i="18"/>
  <c r="J723" i="18"/>
  <c r="G723" i="18"/>
  <c r="J722" i="18"/>
  <c r="G722" i="18"/>
  <c r="J721" i="18"/>
  <c r="G721" i="18"/>
  <c r="J720" i="18"/>
  <c r="G720" i="18"/>
  <c r="J719" i="18"/>
  <c r="G719" i="18"/>
  <c r="J718" i="18"/>
  <c r="G718" i="18"/>
  <c r="J717" i="18"/>
  <c r="G717" i="18"/>
  <c r="J716" i="18"/>
  <c r="G716" i="18"/>
  <c r="J715" i="18"/>
  <c r="G715" i="18"/>
  <c r="J714" i="18"/>
  <c r="G714" i="18"/>
  <c r="J713" i="18"/>
  <c r="G713" i="18"/>
  <c r="J711" i="18"/>
  <c r="G711" i="18"/>
  <c r="J710" i="18"/>
  <c r="G710" i="18"/>
  <c r="J709" i="18"/>
  <c r="G709" i="18"/>
  <c r="J706" i="18"/>
  <c r="G706" i="18"/>
  <c r="J705" i="18"/>
  <c r="G705" i="18"/>
  <c r="J704" i="18"/>
  <c r="G704" i="18"/>
  <c r="J703" i="18"/>
  <c r="G703" i="18"/>
  <c r="J702" i="18"/>
  <c r="G702" i="18"/>
  <c r="J701" i="18"/>
  <c r="G701" i="18"/>
  <c r="J700" i="18"/>
  <c r="G700" i="18"/>
  <c r="J699" i="18"/>
  <c r="G699" i="18"/>
  <c r="J698" i="18"/>
  <c r="G698" i="18"/>
  <c r="J697" i="18"/>
  <c r="G697" i="18"/>
  <c r="J696" i="18"/>
  <c r="G696" i="18"/>
  <c r="J695" i="18"/>
  <c r="G695" i="18"/>
  <c r="J694" i="18"/>
  <c r="G694" i="18"/>
  <c r="J693" i="18"/>
  <c r="G693" i="18"/>
  <c r="J692" i="18"/>
  <c r="G692" i="18"/>
  <c r="J691" i="18"/>
  <c r="G691" i="18"/>
  <c r="J690" i="18"/>
  <c r="G690" i="18"/>
  <c r="J689" i="18"/>
  <c r="G689" i="18"/>
  <c r="J688" i="18"/>
  <c r="G688" i="18"/>
  <c r="J687" i="18"/>
  <c r="G687" i="18"/>
  <c r="J686" i="18"/>
  <c r="G686" i="18"/>
  <c r="J685" i="18"/>
  <c r="G685" i="18"/>
  <c r="J684" i="18"/>
  <c r="G684" i="18"/>
  <c r="J683" i="18"/>
  <c r="J682" i="18"/>
  <c r="G682" i="18"/>
  <c r="J681" i="18"/>
  <c r="G681" i="18"/>
  <c r="J678" i="18"/>
  <c r="G678" i="18"/>
  <c r="J677" i="18"/>
  <c r="G677" i="18"/>
  <c r="J676" i="18"/>
  <c r="G676" i="18"/>
  <c r="J675" i="18"/>
  <c r="G675" i="18"/>
  <c r="J674" i="18"/>
  <c r="G674" i="18"/>
  <c r="J673" i="18"/>
  <c r="G673" i="18"/>
  <c r="J672" i="18"/>
  <c r="G672" i="18"/>
  <c r="J671" i="18"/>
  <c r="G671" i="18"/>
  <c r="J670" i="18"/>
  <c r="G670" i="18"/>
  <c r="J669" i="18"/>
  <c r="G669" i="18"/>
  <c r="J668" i="18"/>
  <c r="G668" i="18"/>
  <c r="J667" i="18"/>
  <c r="G667" i="18"/>
  <c r="J666" i="18"/>
  <c r="G666" i="18"/>
  <c r="J665" i="18"/>
  <c r="G665" i="18"/>
  <c r="J664" i="18"/>
  <c r="G664" i="18"/>
  <c r="J663" i="18"/>
  <c r="G663" i="18"/>
  <c r="J662" i="18"/>
  <c r="G662" i="18"/>
  <c r="J661" i="18"/>
  <c r="G661" i="18"/>
  <c r="J658" i="18"/>
  <c r="G658" i="18"/>
  <c r="J657" i="18"/>
  <c r="G657" i="18"/>
  <c r="J652" i="18"/>
  <c r="G652" i="18"/>
  <c r="J651" i="18"/>
  <c r="G651" i="18"/>
  <c r="J650" i="18"/>
  <c r="G650" i="18"/>
  <c r="J649" i="18"/>
  <c r="G649" i="18"/>
  <c r="J648" i="18"/>
  <c r="G648" i="18"/>
  <c r="J647" i="18"/>
  <c r="G647" i="18"/>
  <c r="J646" i="18"/>
  <c r="G646" i="18"/>
  <c r="J645" i="18"/>
  <c r="G645" i="18"/>
  <c r="J644" i="18"/>
  <c r="G644" i="18"/>
  <c r="J643" i="18"/>
  <c r="G643" i="18"/>
  <c r="J640" i="18"/>
  <c r="G640" i="18"/>
  <c r="J639" i="18"/>
  <c r="G639" i="18"/>
  <c r="J638" i="18"/>
  <c r="G638" i="18"/>
  <c r="J637" i="18"/>
  <c r="G637" i="18"/>
  <c r="J636" i="18"/>
  <c r="G636" i="18"/>
  <c r="J635" i="18"/>
  <c r="G635" i="18"/>
  <c r="J634" i="18"/>
  <c r="G634" i="18"/>
  <c r="J633" i="18"/>
  <c r="G633" i="18"/>
  <c r="J632" i="18"/>
  <c r="G632" i="18"/>
  <c r="J631" i="18"/>
  <c r="G631" i="18"/>
  <c r="J630" i="18"/>
  <c r="G630" i="18"/>
  <c r="J629" i="18"/>
  <c r="G629" i="18"/>
  <c r="J628" i="18"/>
  <c r="G628" i="18"/>
  <c r="J627" i="18"/>
  <c r="G627" i="18"/>
  <c r="J626" i="18"/>
  <c r="G626" i="18"/>
  <c r="J625" i="18"/>
  <c r="G625" i="18"/>
  <c r="J624" i="18"/>
  <c r="G624" i="18"/>
  <c r="J623" i="18"/>
  <c r="G623" i="18"/>
  <c r="J622" i="18"/>
  <c r="G622" i="18"/>
  <c r="J621" i="18"/>
  <c r="G621" i="18"/>
  <c r="J620" i="18"/>
  <c r="G620" i="18"/>
  <c r="J619" i="18"/>
  <c r="G619" i="18"/>
  <c r="J618" i="18"/>
  <c r="G618" i="18"/>
  <c r="J617" i="18"/>
  <c r="G617" i="18"/>
  <c r="J616" i="18"/>
  <c r="G616" i="18"/>
  <c r="J615" i="18"/>
  <c r="G615" i="18"/>
  <c r="J614" i="18"/>
  <c r="G614" i="18"/>
  <c r="J613" i="18"/>
  <c r="G613" i="18"/>
  <c r="J612" i="18"/>
  <c r="G612" i="18"/>
  <c r="J611" i="18"/>
  <c r="G611" i="18"/>
  <c r="J610" i="18"/>
  <c r="G610" i="18"/>
  <c r="J609" i="18"/>
  <c r="G609" i="18"/>
  <c r="J606" i="18"/>
  <c r="G606" i="18"/>
  <c r="J605" i="18"/>
  <c r="G605" i="18"/>
  <c r="J604" i="18"/>
  <c r="G604" i="18"/>
  <c r="J603" i="18"/>
  <c r="G603" i="18"/>
  <c r="J602" i="18"/>
  <c r="G602" i="18"/>
  <c r="J601" i="18"/>
  <c r="G601" i="18"/>
  <c r="J600" i="18"/>
  <c r="G600" i="18"/>
  <c r="J599" i="18"/>
  <c r="G599" i="18"/>
  <c r="J598" i="18"/>
  <c r="G598" i="18"/>
  <c r="J597" i="18"/>
  <c r="G597" i="18"/>
  <c r="J596" i="18"/>
  <c r="G596" i="18"/>
  <c r="J595" i="18"/>
  <c r="G595" i="18"/>
  <c r="J594" i="18"/>
  <c r="G594" i="18"/>
  <c r="J593" i="18"/>
  <c r="G593" i="18"/>
  <c r="J592" i="18"/>
  <c r="G592" i="18"/>
  <c r="J591" i="18"/>
  <c r="G591" i="18"/>
  <c r="J590" i="18"/>
  <c r="G590" i="18"/>
  <c r="J589" i="18"/>
  <c r="G589" i="18"/>
  <c r="J588" i="18"/>
  <c r="G588" i="18"/>
  <c r="J587" i="18"/>
  <c r="G587" i="18"/>
  <c r="J586" i="18"/>
  <c r="G586" i="18"/>
  <c r="J585" i="18"/>
  <c r="G585" i="18"/>
  <c r="J584" i="18"/>
  <c r="G584" i="18"/>
  <c r="J583" i="18"/>
  <c r="G583" i="18"/>
  <c r="J582" i="18"/>
  <c r="G582" i="18"/>
  <c r="J581" i="18"/>
  <c r="G581" i="18"/>
  <c r="J580" i="18"/>
  <c r="G580" i="18"/>
  <c r="J579" i="18"/>
  <c r="G579" i="18"/>
  <c r="J578" i="18"/>
  <c r="G578" i="18"/>
  <c r="J577" i="18"/>
  <c r="G577" i="18"/>
  <c r="J576" i="18"/>
  <c r="G576" i="18"/>
  <c r="J575" i="18"/>
  <c r="G575" i="18"/>
  <c r="J574" i="18"/>
  <c r="G574" i="18"/>
  <c r="J573" i="18"/>
  <c r="G573" i="18"/>
  <c r="J572" i="18"/>
  <c r="G572" i="18"/>
  <c r="J571" i="18"/>
  <c r="G571" i="18"/>
  <c r="J570" i="18"/>
  <c r="G570" i="18"/>
  <c r="J569" i="18"/>
  <c r="G569" i="18"/>
  <c r="J568" i="18"/>
  <c r="G568" i="18"/>
  <c r="J567" i="18"/>
  <c r="G567" i="18"/>
  <c r="J566" i="18"/>
  <c r="G566" i="18"/>
  <c r="J565" i="18"/>
  <c r="G565" i="18"/>
  <c r="J564" i="18"/>
  <c r="G564" i="18"/>
  <c r="J563" i="18"/>
  <c r="G563" i="18"/>
  <c r="J562" i="18"/>
  <c r="G562" i="18"/>
  <c r="J561" i="18"/>
  <c r="G561" i="18"/>
  <c r="J560" i="18"/>
  <c r="G560" i="18"/>
  <c r="J559" i="18"/>
  <c r="G559" i="18"/>
  <c r="J558" i="18"/>
  <c r="G558" i="18"/>
  <c r="J557" i="18"/>
  <c r="G557" i="18"/>
  <c r="J556" i="18"/>
  <c r="G556" i="18"/>
  <c r="J555" i="18"/>
  <c r="G555" i="18"/>
  <c r="J552" i="18"/>
  <c r="G552" i="18"/>
  <c r="J551" i="18"/>
  <c r="G551" i="18"/>
  <c r="J550" i="18"/>
  <c r="G550" i="18"/>
  <c r="J549" i="18"/>
  <c r="G549" i="18"/>
  <c r="J548" i="18"/>
  <c r="G548" i="18"/>
  <c r="J547" i="18"/>
  <c r="G547" i="18"/>
  <c r="J546" i="18"/>
  <c r="G546" i="18"/>
  <c r="J545" i="18"/>
  <c r="G545" i="18"/>
  <c r="J544" i="18"/>
  <c r="G544" i="18"/>
  <c r="J543" i="18"/>
  <c r="G543" i="18"/>
  <c r="J542" i="18"/>
  <c r="G542" i="18"/>
  <c r="J541" i="18"/>
  <c r="G541" i="18"/>
  <c r="J540" i="18"/>
  <c r="G540" i="18"/>
  <c r="J539" i="18"/>
  <c r="G539" i="18"/>
  <c r="J538" i="18"/>
  <c r="G538" i="18"/>
  <c r="J537" i="18"/>
  <c r="G537" i="18"/>
  <c r="J536" i="18"/>
  <c r="G536" i="18"/>
  <c r="J535" i="18"/>
  <c r="G535" i="18"/>
  <c r="J534" i="18"/>
  <c r="G534" i="18"/>
  <c r="J533" i="18"/>
  <c r="G533" i="18"/>
  <c r="J532" i="18"/>
  <c r="G532" i="18"/>
  <c r="J531" i="18"/>
  <c r="G531" i="18"/>
  <c r="J530" i="18"/>
  <c r="G530" i="18"/>
  <c r="J529" i="18"/>
  <c r="G529" i="18"/>
  <c r="J528" i="18"/>
  <c r="G528" i="18"/>
  <c r="J527" i="18"/>
  <c r="G527" i="18"/>
  <c r="J524" i="18"/>
  <c r="G524" i="18"/>
  <c r="J523" i="18"/>
  <c r="G523" i="18"/>
  <c r="J522" i="18"/>
  <c r="G522" i="18"/>
  <c r="J521" i="18"/>
  <c r="G521" i="18"/>
  <c r="J520" i="18"/>
  <c r="G520" i="18"/>
  <c r="J519" i="18"/>
  <c r="G519" i="18"/>
  <c r="J518" i="18"/>
  <c r="G518" i="18"/>
  <c r="J517" i="18"/>
  <c r="G517" i="18"/>
  <c r="J516" i="18"/>
  <c r="G516" i="18"/>
  <c r="J515" i="18"/>
  <c r="G515" i="18"/>
  <c r="J514" i="18"/>
  <c r="G514" i="18"/>
  <c r="J513" i="18"/>
  <c r="G513" i="18"/>
  <c r="J512" i="18"/>
  <c r="G512" i="18"/>
  <c r="J511" i="18"/>
  <c r="G511" i="18"/>
  <c r="J510" i="18"/>
  <c r="G510" i="18"/>
  <c r="J509" i="18"/>
  <c r="G509" i="18"/>
  <c r="J508" i="18"/>
  <c r="G508" i="18"/>
  <c r="J507" i="18"/>
  <c r="G507" i="18"/>
  <c r="J506" i="18"/>
  <c r="G506" i="18"/>
  <c r="J505" i="18"/>
  <c r="G505" i="18"/>
  <c r="J504" i="18"/>
  <c r="G504" i="18"/>
  <c r="J503" i="18"/>
  <c r="G503" i="18"/>
  <c r="J502" i="18"/>
  <c r="G502" i="18"/>
  <c r="J501" i="18"/>
  <c r="G501" i="18"/>
  <c r="J500" i="18"/>
  <c r="G500" i="18"/>
  <c r="J499" i="18"/>
  <c r="G499" i="18"/>
  <c r="J498" i="18"/>
  <c r="G498" i="18"/>
  <c r="J497" i="18"/>
  <c r="G497" i="18"/>
  <c r="J496" i="18"/>
  <c r="G496" i="18"/>
  <c r="J495" i="18"/>
  <c r="G495" i="18"/>
  <c r="J494" i="18"/>
  <c r="G494" i="18"/>
  <c r="G493" i="18"/>
  <c r="J488" i="18"/>
  <c r="G488" i="18"/>
  <c r="J487" i="18"/>
  <c r="G487" i="18"/>
  <c r="J482" i="18"/>
  <c r="G482" i="18"/>
  <c r="J481" i="18"/>
  <c r="G481" i="18"/>
  <c r="J480" i="18"/>
  <c r="G480" i="18"/>
  <c r="J479" i="18"/>
  <c r="G479" i="18"/>
  <c r="J478" i="18"/>
  <c r="G478" i="18"/>
  <c r="J477" i="18"/>
  <c r="G477" i="18"/>
  <c r="J476" i="18"/>
  <c r="G476" i="18"/>
  <c r="J475" i="18"/>
  <c r="G475" i="18"/>
  <c r="J474" i="18"/>
  <c r="G474" i="18"/>
  <c r="J473" i="18"/>
  <c r="G473" i="18"/>
  <c r="J472" i="18"/>
  <c r="G472" i="18"/>
  <c r="J471" i="18"/>
  <c r="G471" i="18"/>
  <c r="J470" i="18"/>
  <c r="G470" i="18"/>
  <c r="J469" i="18"/>
  <c r="G469" i="18"/>
  <c r="J468" i="18"/>
  <c r="G468" i="18"/>
  <c r="J467" i="18"/>
  <c r="G467" i="18"/>
  <c r="J466" i="18"/>
  <c r="G466" i="18"/>
  <c r="J465" i="18"/>
  <c r="G465" i="18"/>
  <c r="J460" i="18"/>
  <c r="G460" i="18"/>
  <c r="J459" i="18"/>
  <c r="G459" i="18"/>
  <c r="J458" i="18"/>
  <c r="G458" i="18"/>
  <c r="J457" i="18"/>
  <c r="G457" i="18"/>
  <c r="J456" i="18"/>
  <c r="G456" i="18"/>
  <c r="J455" i="18"/>
  <c r="G455" i="18"/>
  <c r="J454" i="18"/>
  <c r="G454" i="18"/>
  <c r="J453" i="18"/>
  <c r="G453" i="18"/>
  <c r="J452" i="18"/>
  <c r="G452" i="18"/>
  <c r="J451" i="18"/>
  <c r="G451" i="18"/>
  <c r="J450" i="18"/>
  <c r="G450" i="18"/>
  <c r="J449" i="18"/>
  <c r="G449" i="18"/>
  <c r="J448" i="18"/>
  <c r="G448" i="18"/>
  <c r="J447" i="18"/>
  <c r="G447" i="18"/>
  <c r="J446" i="18"/>
  <c r="G446" i="18"/>
  <c r="J445" i="18"/>
  <c r="G445" i="18"/>
  <c r="J444" i="18"/>
  <c r="G444" i="18"/>
  <c r="J443" i="18"/>
  <c r="G443" i="18"/>
  <c r="J442" i="18"/>
  <c r="G442" i="18"/>
  <c r="J441" i="18"/>
  <c r="G441" i="18"/>
  <c r="J440" i="18"/>
  <c r="G440" i="18"/>
  <c r="J439" i="18"/>
  <c r="G439" i="18"/>
  <c r="J438" i="18"/>
  <c r="G438" i="18"/>
  <c r="J437" i="18"/>
  <c r="G437" i="18"/>
  <c r="J436" i="18"/>
  <c r="G436" i="18"/>
  <c r="J435" i="18"/>
  <c r="G435" i="18"/>
  <c r="J432" i="18"/>
  <c r="G432" i="18"/>
  <c r="J431" i="18"/>
  <c r="G431" i="18"/>
  <c r="J428" i="18"/>
  <c r="G428" i="18"/>
  <c r="J427" i="18"/>
  <c r="G427" i="18"/>
  <c r="J424" i="18"/>
  <c r="G424" i="18"/>
  <c r="J423" i="18"/>
  <c r="G423" i="18"/>
  <c r="J422" i="18"/>
  <c r="G422" i="18"/>
  <c r="J421" i="18"/>
  <c r="G421" i="18"/>
  <c r="J420" i="18"/>
  <c r="G420" i="18"/>
  <c r="J419" i="18"/>
  <c r="G419" i="18"/>
  <c r="J418" i="18"/>
  <c r="G418" i="18"/>
  <c r="J417" i="18"/>
  <c r="G417" i="18"/>
  <c r="J416" i="18"/>
  <c r="G416" i="18"/>
  <c r="J415" i="18"/>
  <c r="G415" i="18"/>
  <c r="J414" i="18"/>
  <c r="G414" i="18"/>
  <c r="J413" i="18"/>
  <c r="G413" i="18"/>
  <c r="J412" i="18"/>
  <c r="G412" i="18"/>
  <c r="J411" i="18"/>
  <c r="G411" i="18"/>
  <c r="J410" i="18"/>
  <c r="G410" i="18"/>
  <c r="J409" i="18"/>
  <c r="G409" i="18"/>
  <c r="J408" i="18"/>
  <c r="G408" i="18"/>
  <c r="J407" i="18"/>
  <c r="J406" i="18"/>
  <c r="G406" i="18"/>
  <c r="J405" i="18"/>
  <c r="G405" i="18"/>
  <c r="J404" i="18"/>
  <c r="G404" i="18"/>
  <c r="J403" i="18"/>
  <c r="G403" i="18"/>
  <c r="J402" i="18"/>
  <c r="G402" i="18"/>
  <c r="J401" i="18"/>
  <c r="G401" i="18"/>
  <c r="J400" i="18"/>
  <c r="G400" i="18"/>
  <c r="J399" i="18"/>
  <c r="G399" i="18"/>
  <c r="J398" i="18"/>
  <c r="G398" i="18"/>
  <c r="J397" i="18"/>
  <c r="G397" i="18"/>
  <c r="J396" i="18"/>
  <c r="G396" i="18"/>
  <c r="J395" i="18"/>
  <c r="G395" i="18"/>
  <c r="J394" i="18"/>
  <c r="G394" i="18"/>
  <c r="J393" i="18"/>
  <c r="G393" i="18"/>
  <c r="J390" i="18"/>
  <c r="G390" i="18"/>
  <c r="J389" i="18"/>
  <c r="G389" i="18"/>
  <c r="J388" i="18"/>
  <c r="G388" i="18"/>
  <c r="J387" i="18"/>
  <c r="G387" i="18"/>
  <c r="J386" i="18"/>
  <c r="G386" i="18"/>
  <c r="J385" i="18"/>
  <c r="G385" i="18"/>
  <c r="J384" i="18"/>
  <c r="G384" i="18"/>
  <c r="J383" i="18"/>
  <c r="J378" i="18"/>
  <c r="G378" i="18"/>
  <c r="J377" i="18"/>
  <c r="G377" i="18"/>
  <c r="J376" i="18"/>
  <c r="G376" i="18"/>
  <c r="J375" i="18"/>
  <c r="G375" i="18"/>
  <c r="J374" i="18"/>
  <c r="G374" i="18"/>
  <c r="J373" i="18"/>
  <c r="G373" i="18"/>
  <c r="J362" i="18"/>
  <c r="G362" i="18"/>
  <c r="J361" i="18"/>
  <c r="G361" i="18"/>
  <c r="J360" i="18"/>
  <c r="G360" i="18"/>
  <c r="J359" i="18"/>
  <c r="G359" i="18"/>
  <c r="J356" i="18"/>
  <c r="G356" i="18"/>
  <c r="J355" i="18"/>
  <c r="G355" i="18"/>
  <c r="J354" i="18"/>
  <c r="G354" i="18"/>
  <c r="J353" i="18"/>
  <c r="G353" i="18"/>
  <c r="J352" i="18"/>
  <c r="G352" i="18"/>
  <c r="J351" i="18"/>
  <c r="G351" i="18"/>
  <c r="J350" i="18"/>
  <c r="G350" i="18"/>
  <c r="J349" i="18"/>
  <c r="G349" i="18"/>
  <c r="J348" i="18"/>
  <c r="G348" i="18"/>
  <c r="J347" i="18"/>
  <c r="G347" i="18"/>
  <c r="J346" i="18"/>
  <c r="G346" i="18"/>
  <c r="J345" i="18"/>
  <c r="G345" i="18"/>
  <c r="J344" i="18"/>
  <c r="G344" i="18"/>
  <c r="J343" i="18"/>
  <c r="G343" i="18"/>
  <c r="J342" i="18"/>
  <c r="G342" i="18"/>
  <c r="J341" i="18"/>
  <c r="G341" i="18"/>
  <c r="J340" i="18"/>
  <c r="G340" i="18"/>
  <c r="J339" i="18"/>
  <c r="G339" i="18"/>
  <c r="J338" i="18"/>
  <c r="G338" i="18"/>
  <c r="J337" i="18"/>
  <c r="G337" i="18"/>
  <c r="J336" i="18"/>
  <c r="G336" i="18"/>
  <c r="J335" i="18"/>
  <c r="G335" i="18"/>
  <c r="J334" i="18"/>
  <c r="G334" i="18"/>
  <c r="J333" i="18"/>
  <c r="G333" i="18"/>
  <c r="J332" i="18"/>
  <c r="G332" i="18"/>
  <c r="J331" i="18"/>
  <c r="G331" i="18"/>
  <c r="J330" i="18"/>
  <c r="G330" i="18"/>
  <c r="J329" i="18"/>
  <c r="G329" i="18"/>
  <c r="J328" i="18"/>
  <c r="G328" i="18"/>
  <c r="J327" i="18"/>
  <c r="G327" i="18"/>
  <c r="J326" i="18"/>
  <c r="G326" i="18"/>
  <c r="J325" i="18"/>
  <c r="G325" i="18"/>
  <c r="J324" i="18"/>
  <c r="G324" i="18"/>
  <c r="J323" i="18"/>
  <c r="G323" i="18"/>
  <c r="J322" i="18"/>
  <c r="G322" i="18"/>
  <c r="J321" i="18"/>
  <c r="J318" i="18"/>
  <c r="G318" i="18"/>
  <c r="J317" i="18"/>
  <c r="G317" i="18"/>
  <c r="J316" i="18"/>
  <c r="G316" i="18"/>
  <c r="J315" i="18"/>
  <c r="G315" i="18"/>
  <c r="J314" i="18"/>
  <c r="G314" i="18"/>
  <c r="J313" i="18"/>
  <c r="G313" i="18"/>
  <c r="J312" i="18"/>
  <c r="G312" i="18"/>
  <c r="J311" i="18"/>
  <c r="G311" i="18"/>
  <c r="J310" i="18"/>
  <c r="G310" i="18"/>
  <c r="J309" i="18"/>
  <c r="G309" i="18"/>
  <c r="J308" i="18"/>
  <c r="G308" i="18"/>
  <c r="J307" i="18"/>
  <c r="G307" i="18"/>
  <c r="J306" i="18"/>
  <c r="G306" i="18"/>
  <c r="J305" i="18"/>
  <c r="G305" i="18"/>
  <c r="J304" i="18"/>
  <c r="G304" i="18"/>
  <c r="J303" i="18"/>
  <c r="G303" i="18"/>
  <c r="J302" i="18"/>
  <c r="G302" i="18"/>
  <c r="J301" i="18"/>
  <c r="G301" i="18"/>
  <c r="J300" i="18"/>
  <c r="G300" i="18"/>
  <c r="J299" i="18"/>
  <c r="G299" i="18"/>
  <c r="J298" i="18"/>
  <c r="G298" i="18"/>
  <c r="J297" i="18"/>
  <c r="G297" i="18"/>
  <c r="J296" i="18"/>
  <c r="G296" i="18"/>
  <c r="J295" i="18"/>
  <c r="G295" i="18"/>
  <c r="J294" i="18"/>
  <c r="G294" i="18"/>
  <c r="J293" i="18"/>
  <c r="G293" i="18"/>
  <c r="J292" i="18"/>
  <c r="G292" i="18"/>
  <c r="J291" i="18"/>
  <c r="G291" i="18"/>
  <c r="J290" i="18"/>
  <c r="G290" i="18"/>
  <c r="J289" i="18"/>
  <c r="G289" i="18"/>
  <c r="J288" i="18"/>
  <c r="G288" i="18"/>
  <c r="J287" i="18"/>
  <c r="G287" i="18"/>
  <c r="J286" i="18"/>
  <c r="G286" i="18"/>
  <c r="J285" i="18"/>
  <c r="G285" i="18"/>
  <c r="J284" i="18"/>
  <c r="G284" i="18"/>
  <c r="J283" i="18"/>
  <c r="G283" i="18"/>
  <c r="J282" i="18"/>
  <c r="G282" i="18"/>
  <c r="J281" i="18"/>
  <c r="G281" i="18"/>
  <c r="J280" i="18"/>
  <c r="G280" i="18"/>
  <c r="J279" i="18"/>
  <c r="G279" i="18"/>
  <c r="J278" i="18"/>
  <c r="G278" i="18"/>
  <c r="J277" i="18"/>
  <c r="G277" i="18"/>
  <c r="J276" i="18"/>
  <c r="G276" i="18"/>
  <c r="G275" i="18"/>
  <c r="G274" i="18"/>
  <c r="G273" i="18"/>
  <c r="J268" i="18"/>
  <c r="G268" i="18"/>
  <c r="J267" i="18"/>
  <c r="G267" i="18"/>
  <c r="J266" i="18"/>
  <c r="G266" i="18"/>
  <c r="J265" i="18"/>
  <c r="G265" i="18"/>
  <c r="J264" i="18"/>
  <c r="G264" i="18"/>
  <c r="J263" i="18"/>
  <c r="G263" i="18"/>
  <c r="J262" i="18"/>
  <c r="G262" i="18"/>
  <c r="J261" i="18"/>
  <c r="G261" i="18"/>
  <c r="J256" i="18"/>
  <c r="G256" i="18"/>
  <c r="J255" i="18"/>
  <c r="G255" i="18"/>
  <c r="J254" i="18"/>
  <c r="G254" i="18"/>
  <c r="J253" i="18"/>
  <c r="G253" i="18"/>
  <c r="J252" i="18"/>
  <c r="G252" i="18"/>
  <c r="J251" i="18"/>
  <c r="G251" i="18"/>
  <c r="J242" i="18"/>
  <c r="G242" i="18"/>
  <c r="J241" i="18"/>
  <c r="G241" i="18"/>
  <c r="J240" i="18"/>
  <c r="G240" i="18"/>
  <c r="J239" i="18"/>
  <c r="G239" i="18"/>
  <c r="J238" i="18"/>
  <c r="G238" i="18"/>
  <c r="J237" i="18"/>
  <c r="G237" i="18"/>
  <c r="J236" i="18"/>
  <c r="G236" i="18"/>
  <c r="J235" i="18"/>
  <c r="G235" i="18"/>
  <c r="J234" i="18"/>
  <c r="G234" i="18"/>
  <c r="J233" i="18"/>
  <c r="G233" i="18"/>
  <c r="J232" i="18"/>
  <c r="G232" i="18"/>
  <c r="J231" i="18"/>
  <c r="G231" i="18"/>
  <c r="J230" i="18"/>
  <c r="G230" i="18"/>
  <c r="J229" i="18"/>
  <c r="G229" i="18"/>
  <c r="J228" i="18"/>
  <c r="G228" i="18"/>
  <c r="J227" i="18"/>
  <c r="G227" i="18"/>
  <c r="J226" i="18"/>
  <c r="G226" i="18"/>
  <c r="J225" i="18"/>
  <c r="G225" i="18"/>
  <c r="J224" i="18"/>
  <c r="G224" i="18"/>
  <c r="J223" i="18"/>
  <c r="G223" i="18"/>
  <c r="J216" i="18"/>
  <c r="J215" i="18"/>
  <c r="G215" i="18"/>
  <c r="J214" i="18"/>
  <c r="G214" i="18"/>
  <c r="J213" i="18"/>
  <c r="G213" i="18"/>
  <c r="J212" i="18"/>
  <c r="G212" i="18"/>
  <c r="J211" i="18"/>
  <c r="G211" i="18"/>
  <c r="J210" i="18"/>
  <c r="G210" i="18"/>
  <c r="J209" i="18"/>
  <c r="G209" i="18"/>
  <c r="J208" i="18"/>
  <c r="G208" i="18"/>
  <c r="J207" i="18"/>
  <c r="G207" i="18"/>
  <c r="J206" i="18"/>
  <c r="G206" i="18"/>
  <c r="J205" i="18"/>
  <c r="G205" i="18"/>
  <c r="J204" i="18"/>
  <c r="G204" i="18"/>
  <c r="J203" i="18"/>
  <c r="G203" i="18"/>
  <c r="J198" i="18"/>
  <c r="G198" i="18"/>
  <c r="J197" i="18"/>
  <c r="G197" i="18"/>
  <c r="J196" i="18"/>
  <c r="G196" i="18"/>
  <c r="J195" i="18"/>
  <c r="G195" i="18"/>
  <c r="J194" i="18"/>
  <c r="G194" i="18"/>
  <c r="J193" i="18"/>
  <c r="G193" i="18"/>
  <c r="J190" i="18"/>
  <c r="G190" i="18"/>
  <c r="J189" i="18"/>
  <c r="G189" i="18"/>
  <c r="J188" i="18"/>
  <c r="G188" i="18"/>
  <c r="J187" i="18"/>
  <c r="G187" i="18"/>
  <c r="J186" i="18"/>
  <c r="G186" i="18"/>
  <c r="J185" i="18"/>
  <c r="G185" i="18"/>
  <c r="J182" i="18"/>
  <c r="G182" i="18"/>
  <c r="J181" i="18"/>
  <c r="G181" i="18"/>
  <c r="J174" i="18"/>
  <c r="G174" i="18"/>
  <c r="J173" i="18"/>
  <c r="G173" i="18"/>
  <c r="J172" i="18"/>
  <c r="G172" i="18"/>
  <c r="J171" i="18"/>
  <c r="G171" i="18"/>
  <c r="J170" i="18"/>
  <c r="G170" i="18"/>
  <c r="J169" i="18"/>
  <c r="G169" i="18"/>
  <c r="J160" i="18"/>
  <c r="G160" i="18"/>
  <c r="J159" i="18"/>
  <c r="G159" i="18"/>
  <c r="J152" i="18"/>
  <c r="G152" i="18"/>
  <c r="J151" i="18"/>
  <c r="G151" i="18"/>
  <c r="J150" i="18"/>
  <c r="G150" i="18"/>
  <c r="J149" i="18"/>
  <c r="G149" i="18"/>
  <c r="G144" i="18"/>
  <c r="J136" i="18"/>
  <c r="G136" i="18"/>
  <c r="J135" i="18"/>
  <c r="G135" i="18"/>
  <c r="J134" i="18"/>
  <c r="G134" i="18"/>
  <c r="J133" i="18"/>
  <c r="G133" i="18"/>
  <c r="J132" i="18"/>
  <c r="G132" i="18"/>
  <c r="J131" i="18"/>
  <c r="G131" i="18"/>
  <c r="J126" i="18"/>
  <c r="G126" i="18"/>
  <c r="J125" i="18"/>
  <c r="G125" i="18"/>
  <c r="J124" i="18"/>
  <c r="G124" i="18"/>
  <c r="J123" i="18"/>
  <c r="G123" i="18"/>
  <c r="J122" i="18"/>
  <c r="G122" i="18"/>
  <c r="J121" i="18"/>
  <c r="G121" i="18"/>
  <c r="J120" i="18"/>
  <c r="G120" i="18"/>
  <c r="J119" i="18"/>
  <c r="G119" i="18"/>
  <c r="J118" i="18"/>
  <c r="G118" i="18"/>
  <c r="J117" i="18"/>
  <c r="G117" i="18"/>
  <c r="J116" i="18"/>
  <c r="G116" i="18"/>
  <c r="J115" i="18"/>
  <c r="G115" i="18"/>
  <c r="J114" i="18"/>
  <c r="G114" i="18"/>
  <c r="J113" i="18"/>
  <c r="G113" i="18"/>
  <c r="J112" i="18"/>
  <c r="G112" i="18"/>
  <c r="J111" i="18"/>
  <c r="G111" i="18"/>
  <c r="J110" i="18"/>
  <c r="G110" i="18"/>
  <c r="J109" i="18"/>
  <c r="G109" i="18"/>
  <c r="J108" i="18"/>
  <c r="G108" i="18"/>
  <c r="J107" i="18"/>
  <c r="G107" i="18"/>
  <c r="J106" i="18"/>
  <c r="G106" i="18"/>
  <c r="J105" i="18"/>
  <c r="G105" i="18"/>
  <c r="J104" i="18"/>
  <c r="G104" i="18"/>
  <c r="J103" i="18"/>
  <c r="G103" i="18"/>
  <c r="J102" i="18"/>
  <c r="G102" i="18"/>
  <c r="J101" i="18"/>
  <c r="G101" i="18"/>
  <c r="J100" i="18"/>
  <c r="G100" i="18"/>
  <c r="J99" i="18"/>
  <c r="G99" i="18"/>
  <c r="J98" i="18"/>
  <c r="G98" i="18"/>
  <c r="J97" i="18"/>
  <c r="G97" i="18"/>
  <c r="J96" i="18"/>
  <c r="G96" i="18"/>
  <c r="J95" i="18"/>
  <c r="G95" i="18"/>
  <c r="J94" i="18"/>
  <c r="G94" i="18"/>
  <c r="J93" i="18"/>
  <c r="G93" i="18"/>
  <c r="J92" i="18"/>
  <c r="G92" i="18"/>
  <c r="J91" i="18"/>
  <c r="G91" i="18"/>
  <c r="J90" i="18"/>
  <c r="G90" i="18"/>
  <c r="J89" i="18"/>
  <c r="G89" i="18"/>
  <c r="J82" i="18"/>
  <c r="G82" i="18"/>
  <c r="J81" i="18"/>
  <c r="G81" i="18"/>
  <c r="J80" i="18"/>
  <c r="G80" i="18"/>
  <c r="J79" i="18"/>
  <c r="G79" i="18"/>
  <c r="J78" i="18"/>
  <c r="G78" i="18"/>
  <c r="J77" i="18"/>
  <c r="G77" i="18"/>
  <c r="J76" i="18"/>
  <c r="G76" i="18"/>
  <c r="J75" i="18"/>
  <c r="G75" i="18"/>
  <c r="J74" i="18"/>
  <c r="G74" i="18"/>
  <c r="J73" i="18"/>
  <c r="G73" i="18"/>
  <c r="J72" i="18"/>
  <c r="G72" i="18"/>
  <c r="J71" i="18"/>
  <c r="G71" i="18"/>
  <c r="J70" i="18"/>
  <c r="G70" i="18"/>
  <c r="J69" i="18"/>
  <c r="G69" i="18"/>
  <c r="J68" i="18"/>
  <c r="G68" i="18"/>
  <c r="J67" i="18"/>
  <c r="G67" i="18"/>
  <c r="J66" i="18"/>
  <c r="G66" i="18"/>
  <c r="J65" i="18"/>
  <c r="G65" i="18"/>
  <c r="J64" i="18"/>
  <c r="G64" i="18"/>
  <c r="J63" i="18"/>
  <c r="G63" i="18"/>
  <c r="J62" i="18"/>
  <c r="G62" i="18"/>
  <c r="J61" i="18"/>
  <c r="G61" i="18"/>
  <c r="J60" i="18"/>
  <c r="G60" i="18"/>
  <c r="J59" i="18"/>
  <c r="G59" i="18"/>
  <c r="J56" i="18"/>
  <c r="G56" i="18"/>
  <c r="J55" i="18"/>
  <c r="G55" i="18"/>
  <c r="J54" i="18"/>
  <c r="G54" i="18"/>
  <c r="J53" i="18"/>
  <c r="G53" i="18"/>
  <c r="J52" i="18"/>
  <c r="G52" i="18"/>
  <c r="J51" i="18"/>
  <c r="G51" i="18"/>
  <c r="J50" i="18"/>
  <c r="G50" i="18"/>
  <c r="J49" i="18"/>
  <c r="G49" i="18"/>
  <c r="J48" i="18"/>
  <c r="G48" i="18"/>
  <c r="J47" i="18"/>
  <c r="G47" i="18"/>
  <c r="J46" i="18"/>
  <c r="G46" i="18"/>
  <c r="J45" i="18"/>
  <c r="G45" i="18"/>
  <c r="J44" i="18"/>
  <c r="G44" i="18"/>
  <c r="J43" i="18"/>
  <c r="G43" i="18"/>
  <c r="J42" i="18"/>
  <c r="G42" i="18"/>
  <c r="J41" i="18"/>
  <c r="G41" i="18"/>
  <c r="J40" i="18"/>
  <c r="G40" i="18"/>
  <c r="J39" i="18"/>
  <c r="G39" i="18"/>
  <c r="J38" i="18"/>
  <c r="G38" i="18"/>
  <c r="J37" i="18"/>
  <c r="G37" i="18"/>
  <c r="J36" i="18"/>
  <c r="G36" i="18"/>
  <c r="J35" i="18"/>
  <c r="G35" i="18"/>
  <c r="J33" i="18"/>
  <c r="G33" i="18"/>
  <c r="J32" i="18"/>
  <c r="G32" i="18"/>
  <c r="J31" i="18"/>
  <c r="G31" i="18"/>
  <c r="J28" i="18"/>
  <c r="G28" i="18"/>
  <c r="J27" i="18"/>
  <c r="G27" i="18"/>
  <c r="J26" i="18"/>
  <c r="G26" i="18"/>
  <c r="J25" i="18"/>
  <c r="G25" i="18"/>
  <c r="J24" i="18"/>
  <c r="G24" i="18"/>
  <c r="J23" i="18"/>
  <c r="G23" i="18"/>
  <c r="J22" i="18"/>
  <c r="G22" i="18"/>
  <c r="J21" i="18"/>
  <c r="G21" i="18"/>
  <c r="J18" i="18"/>
  <c r="G18" i="18"/>
  <c r="J17" i="18"/>
  <c r="G17" i="18"/>
  <c r="J15" i="18"/>
  <c r="G15" i="18"/>
  <c r="J14" i="18"/>
  <c r="G14" i="18"/>
  <c r="J13" i="18"/>
  <c r="G13" i="18"/>
  <c r="J10" i="18"/>
  <c r="G10" i="18"/>
  <c r="J9" i="18"/>
  <c r="G9" i="18"/>
  <c r="J8" i="18"/>
  <c r="G8" i="18"/>
  <c r="J7" i="18"/>
  <c r="G7" i="18"/>
  <c r="H7" i="17"/>
  <c r="E517" i="17" l="1"/>
  <c r="E518" i="17" s="1"/>
  <c r="G828" i="18"/>
  <c r="J828" i="18"/>
  <c r="H516" i="17"/>
  <c r="F532" i="17" s="1"/>
  <c r="I517" i="17" l="1"/>
  <c r="J518" i="17" s="1"/>
  <c r="J519" i="17"/>
  <c r="D12" i="42" l="1"/>
  <c r="B14" i="42"/>
  <c r="D16" i="42"/>
  <c r="Y5" i="13"/>
  <c r="D15" i="42" l="1"/>
  <c r="E15" i="42"/>
  <c r="E16" i="42"/>
  <c r="C205" i="16" l="1"/>
  <c r="F530" i="17" l="1"/>
  <c r="F531" i="17" s="1"/>
  <c r="F535" i="17" s="1"/>
  <c r="F546" i="17" s="1"/>
  <c r="F540" i="17" l="1"/>
  <c r="AS9" i="13"/>
  <c r="F542" i="17" l="1"/>
  <c r="F543" i="17" s="1"/>
  <c r="F544" i="17"/>
  <c r="E209" i="16" l="1"/>
  <c r="E211" i="16" l="1"/>
  <c r="E213" i="16" s="1"/>
  <c r="E215" i="16" l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H5" i="3" l="1"/>
  <c r="H6" i="3" l="1"/>
  <c r="I5" i="3"/>
  <c r="I6" i="3" s="1"/>
</calcChain>
</file>

<file path=xl/sharedStrings.xml><?xml version="1.0" encoding="utf-8"?>
<sst xmlns="http://schemas.openxmlformats.org/spreadsheetml/2006/main" count="8268" uniqueCount="2588">
  <si>
    <t>ИТОГО:</t>
  </si>
  <si>
    <t>Карелина Надежда Ивановна</t>
  </si>
  <si>
    <t>Тарасова Наталья Васильевна</t>
  </si>
  <si>
    <t>Добрынина Светлана Валентиновна</t>
  </si>
  <si>
    <t>Григорьева Елена Алексеевна</t>
  </si>
  <si>
    <t>Корнилова Ираида Юрьевна</t>
  </si>
  <si>
    <t>Саркисян Анаит Альберты</t>
  </si>
  <si>
    <t>Елисеев Михаил Евгеньевич</t>
  </si>
  <si>
    <t>Мухатаев Павел Николаевич</t>
  </si>
  <si>
    <t>Белова Галина Станиславовна</t>
  </si>
  <si>
    <t>Булдыгерова Екатерина Леонидовна</t>
  </si>
  <si>
    <t>Дата поверки</t>
  </si>
  <si>
    <t>Примечание</t>
  </si>
  <si>
    <t>№ счётчика</t>
  </si>
  <si>
    <t>Фоменко Вероника Владимировна</t>
  </si>
  <si>
    <t>кВт/ч</t>
  </si>
  <si>
    <t>Электроснабжение</t>
  </si>
  <si>
    <t>04</t>
  </si>
  <si>
    <t>куб.м.</t>
  </si>
  <si>
    <t>Водоотведение</t>
  </si>
  <si>
    <t>03</t>
  </si>
  <si>
    <t>Холодное водоснабжение</t>
  </si>
  <si>
    <t>Гкал</t>
  </si>
  <si>
    <t>02</t>
  </si>
  <si>
    <t>по нормативу</t>
  </si>
  <si>
    <t>по ИПУ</t>
  </si>
  <si>
    <t>прибора учета</t>
  </si>
  <si>
    <t>на общедомовые нужды</t>
  </si>
  <si>
    <t>в помещениях дома</t>
  </si>
  <si>
    <t>общедомового</t>
  </si>
  <si>
    <t>измерен.</t>
  </si>
  <si>
    <t>постав.</t>
  </si>
  <si>
    <t>Суммарный объем коммунальных услуг</t>
  </si>
  <si>
    <t>Текущие показания</t>
  </si>
  <si>
    <t>Ед.</t>
  </si>
  <si>
    <t>Вид коммунальной услуги</t>
  </si>
  <si>
    <t>Код</t>
  </si>
  <si>
    <t>Смешанные ТКО</t>
  </si>
  <si>
    <t>показатель расчетной единицы</t>
  </si>
  <si>
    <t>Расчетная площадь</t>
  </si>
  <si>
    <t>Тариф руб/куб.м</t>
  </si>
  <si>
    <t>Объем, куб.м.</t>
  </si>
  <si>
    <t>Сумма, рубли</t>
  </si>
  <si>
    <t>стоимость на 1 кв. м</t>
  </si>
  <si>
    <t>Рассчет платы вывоза ТКО</t>
  </si>
  <si>
    <t>Ввод показаний по счетчикам</t>
  </si>
  <si>
    <t>Вид показаний</t>
  </si>
  <si>
    <t>№ Документа</t>
  </si>
  <si>
    <t>Водоснабжение</t>
  </si>
  <si>
    <t>Кв.№</t>
  </si>
  <si>
    <t>ХВС, предыдущие показания</t>
  </si>
  <si>
    <t>ХВС, текущие показания</t>
  </si>
  <si>
    <t>Потребление ХВС, м3</t>
  </si>
  <si>
    <t>ГВС, предыдущие показания</t>
  </si>
  <si>
    <t>ГВС, текущие показания</t>
  </si>
  <si>
    <t>Потребление ГВС, м3</t>
  </si>
  <si>
    <t>3</t>
  </si>
  <si>
    <t>1</t>
  </si>
  <si>
    <t>ИНВЕСТСТРОЙКОМПЛЕКС</t>
  </si>
  <si>
    <t>Савицкая Лилия Радиковна</t>
  </si>
  <si>
    <t>Кадеров Рашид Равилевич</t>
  </si>
  <si>
    <t>Гордеев Михаил Владимирович, Гордеева Елена Юрьевна</t>
  </si>
  <si>
    <t>Саркисян Вардан Саркисович</t>
  </si>
  <si>
    <t>Новиков Сергей Александрович</t>
  </si>
  <si>
    <t>Тихомиров Алексей Леонидович</t>
  </si>
  <si>
    <t>Рудаков Валерий Сергеевич</t>
  </si>
  <si>
    <t>Бадышев Алексей Викторович</t>
  </si>
  <si>
    <t>Царев Д.В</t>
  </si>
  <si>
    <t>Шишмакова Елена Александровна</t>
  </si>
  <si>
    <t>Эрдниева Галина Дорджиевна, Эрдниев Баатр Игоревич</t>
  </si>
  <si>
    <t>Алешкина Анна Евгеньевна</t>
  </si>
  <si>
    <t>Бочарова Ирина Вячеславовна</t>
  </si>
  <si>
    <t>Тайгунова Беневша Камиловна</t>
  </si>
  <si>
    <t>Щербакова Юлия Николаевна, Харитоненков Василий Николаевич</t>
  </si>
  <si>
    <t>Гулевич Илья Александрович, Гулевич Елена Александровна</t>
  </si>
  <si>
    <t>Логутов Денис Владимирович</t>
  </si>
  <si>
    <t>Галкин Иван Александрович</t>
  </si>
  <si>
    <t>Нороча Юлия Викторовна, Нороча Андрей Андреевич</t>
  </si>
  <si>
    <t>Дегтярева Ольга Викторовна</t>
  </si>
  <si>
    <t>Прохоров Денис Андреевич</t>
  </si>
  <si>
    <t>Азизов Ариф Джалал Оглы</t>
  </si>
  <si>
    <t>Болотских Оксана Александровна</t>
  </si>
  <si>
    <t>Соловьева Ксения Анатольевна</t>
  </si>
  <si>
    <t>Александрова Екатерина Юрьевна, Александров Сергей Альбертович</t>
  </si>
  <si>
    <t>Вергизов Дмитрий Геннадьевич, Вергизова Надежда Владимировна</t>
  </si>
  <si>
    <t>Немна Марат Александрович</t>
  </si>
  <si>
    <t>Сидоренко Александр Васильевич</t>
  </si>
  <si>
    <t>Соловьев Владимир Михайлович, Соловьева Диана Олеговна</t>
  </si>
  <si>
    <t>Камаев Павел Александрович</t>
  </si>
  <si>
    <t>Булычев Сергей Сергеевич</t>
  </si>
  <si>
    <t>Губачев Василий Васильевич, Губачева Анастасия Олеговна</t>
  </si>
  <si>
    <t>Титова Татьяна Николаевна, Шевалкин Андрей Михайлович</t>
  </si>
  <si>
    <t>Куприков Антон Александрович</t>
  </si>
  <si>
    <t>Кашкарев Евгений Владимирович</t>
  </si>
  <si>
    <t>Ильина Елена Владимировна</t>
  </si>
  <si>
    <t>Дадалян Рузана Гарибовна</t>
  </si>
  <si>
    <t>Назарова Елена Владимировна</t>
  </si>
  <si>
    <t>Карпенко Марина Анатольевна</t>
  </si>
  <si>
    <t>Волошин Денис Витальевич, Волошина Ирина Аркадьевна</t>
  </si>
  <si>
    <t>Алещенко Инна, Абайшвили Олег Владимирович</t>
  </si>
  <si>
    <t>Даутова Вероника Амировна</t>
  </si>
  <si>
    <t>Зайцева Анастасия Владимировна</t>
  </si>
  <si>
    <t>Потребление ТЭ всем паркингом (с ОДН) и распределение ее по машиноместам собственников</t>
  </si>
  <si>
    <t>№ ОПУ</t>
  </si>
  <si>
    <t>Поверка до</t>
  </si>
  <si>
    <t>Показание ТЭ (учет),         Гкал</t>
  </si>
  <si>
    <t>Показание ТЭ (расчет),         Гкал</t>
  </si>
  <si>
    <t>Расход ТЭ (расчетный период) на кв. м в МКД(формула 3 Приложение №2 ПП РФ 354 от 06.05.11 г.), Гкал/кв.м.</t>
  </si>
  <si>
    <t>Расход тепловой энергии (расчетный период) в МЖД (формула 3 Приложение №2  ПП РФ 354 от 06.05.11 г.), перевод из  Гкал/кв.м на Рубли/кв.м.</t>
  </si>
  <si>
    <t>Площадь стоянок паркинга, собственность, кв. м</t>
  </si>
  <si>
    <t>Владелец стоянки,                   ФИО</t>
  </si>
  <si>
    <t xml:space="preserve"> №     стоянки</t>
  </si>
  <si>
    <t>Площадь стоянки,         м2</t>
  </si>
  <si>
    <t>ФИО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</si>
  <si>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</si>
  <si>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</si>
  <si>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</si>
  <si>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</si>
  <si>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</si>
  <si>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</si>
  <si>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</si>
  <si>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</si>
  <si>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</si>
  <si>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</si>
  <si>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</si>
  <si>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</si>
  <si>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</si>
  <si>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</si>
  <si>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</si>
  <si>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</si>
  <si>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</si>
  <si>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</si>
  <si>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Гладышева Елена Викторовна</t>
  </si>
  <si>
    <t>35019897</t>
  </si>
  <si>
    <t>35050348</t>
  </si>
  <si>
    <t>35019894</t>
  </si>
  <si>
    <t>35050343</t>
  </si>
  <si>
    <t>21</t>
  </si>
  <si>
    <t>22</t>
  </si>
  <si>
    <t>23</t>
  </si>
  <si>
    <t>24</t>
  </si>
  <si>
    <t>25</t>
  </si>
  <si>
    <t>26</t>
  </si>
  <si>
    <t>27</t>
  </si>
  <si>
    <t>35025317</t>
  </si>
  <si>
    <t>55749871</t>
  </si>
  <si>
    <t>28</t>
  </si>
  <si>
    <t>29</t>
  </si>
  <si>
    <t>30</t>
  </si>
  <si>
    <t>31</t>
  </si>
  <si>
    <t>32</t>
  </si>
  <si>
    <t>Петрова Татьяна Михайловна</t>
  </si>
  <si>
    <t>33</t>
  </si>
  <si>
    <t>34</t>
  </si>
  <si>
    <t>35</t>
  </si>
  <si>
    <t>36</t>
  </si>
  <si>
    <t>37</t>
  </si>
  <si>
    <t>38</t>
  </si>
  <si>
    <t>39</t>
  </si>
  <si>
    <t>Савицкий Дмитрий Алвианович</t>
  </si>
  <si>
    <t>40</t>
  </si>
  <si>
    <t>41</t>
  </si>
  <si>
    <t>Подклетнов Александр Сергеевич</t>
  </si>
  <si>
    <t>42</t>
  </si>
  <si>
    <t>43</t>
  </si>
  <si>
    <t>Акольшин Вячеслав Юрьевич</t>
  </si>
  <si>
    <t>44</t>
  </si>
  <si>
    <t>45</t>
  </si>
  <si>
    <t>46</t>
  </si>
  <si>
    <t>47</t>
  </si>
  <si>
    <t>48</t>
  </si>
  <si>
    <t>Волошина Ирина Аркадьевна</t>
  </si>
  <si>
    <t>2561243</t>
  </si>
  <si>
    <t>2561259</t>
  </si>
  <si>
    <t>49</t>
  </si>
  <si>
    <t>50</t>
  </si>
  <si>
    <t>Моисеева Анжела Николаевна</t>
  </si>
  <si>
    <t>51</t>
  </si>
  <si>
    <t>52</t>
  </si>
  <si>
    <t>53</t>
  </si>
  <si>
    <t>Сафонова Ольга Михайловна</t>
  </si>
  <si>
    <t>2561258</t>
  </si>
  <si>
    <t>2561253</t>
  </si>
  <si>
    <t>2561255</t>
  </si>
  <si>
    <t>2561250</t>
  </si>
  <si>
    <t>54</t>
  </si>
  <si>
    <t>55</t>
  </si>
  <si>
    <t>Орлов Алексей Викторович</t>
  </si>
  <si>
    <t>56</t>
  </si>
  <si>
    <t>Лукошиус Инна Сергеевна</t>
  </si>
  <si>
    <t>2565723</t>
  </si>
  <si>
    <t>2565727</t>
  </si>
  <si>
    <t>57</t>
  </si>
  <si>
    <t>58</t>
  </si>
  <si>
    <t>2565739</t>
  </si>
  <si>
    <t>2565740</t>
  </si>
  <si>
    <t>59</t>
  </si>
  <si>
    <t>Гордеева Елена Юрьевна</t>
  </si>
  <si>
    <t>2565722</t>
  </si>
  <si>
    <t>2565733</t>
  </si>
  <si>
    <t>2565728</t>
  </si>
  <si>
    <t>2565735</t>
  </si>
  <si>
    <t>60</t>
  </si>
  <si>
    <t>Гибизова Виктория Валерьевна</t>
  </si>
  <si>
    <t>2565731</t>
  </si>
  <si>
    <t>2565725</t>
  </si>
  <si>
    <t>61</t>
  </si>
  <si>
    <t>2565721</t>
  </si>
  <si>
    <t>2565738</t>
  </si>
  <si>
    <t>62</t>
  </si>
  <si>
    <t>63</t>
  </si>
  <si>
    <t>64</t>
  </si>
  <si>
    <t>65</t>
  </si>
  <si>
    <t>66</t>
  </si>
  <si>
    <t>2565729</t>
  </si>
  <si>
    <t>2565730</t>
  </si>
  <si>
    <t>67</t>
  </si>
  <si>
    <t>2155125</t>
  </si>
  <si>
    <t>2155127</t>
  </si>
  <si>
    <t>68</t>
  </si>
  <si>
    <t>69</t>
  </si>
  <si>
    <t>70</t>
  </si>
  <si>
    <t>71</t>
  </si>
  <si>
    <t>Сехина Елена Васильевна</t>
  </si>
  <si>
    <t>2571642</t>
  </si>
  <si>
    <t>2155140</t>
  </si>
  <si>
    <t>2571649</t>
  </si>
  <si>
    <t>72</t>
  </si>
  <si>
    <t>2571644</t>
  </si>
  <si>
    <t>2571654</t>
  </si>
  <si>
    <t>73</t>
  </si>
  <si>
    <t>Сидукова Ираида Борисовна</t>
  </si>
  <si>
    <t>2571660</t>
  </si>
  <si>
    <t>2571648</t>
  </si>
  <si>
    <t>74</t>
  </si>
  <si>
    <t>75</t>
  </si>
  <si>
    <t>76</t>
  </si>
  <si>
    <t>77</t>
  </si>
  <si>
    <t>78</t>
  </si>
  <si>
    <t>Кабешева Наталья Сергеевна</t>
  </si>
  <si>
    <t>79</t>
  </si>
  <si>
    <t>Мишин Михаил Иванович</t>
  </si>
  <si>
    <t>2571658</t>
  </si>
  <si>
    <t>2571651</t>
  </si>
  <si>
    <t>80</t>
  </si>
  <si>
    <t>Потапова Татьяна Федоровна</t>
  </si>
  <si>
    <t>2561279</t>
  </si>
  <si>
    <t>2561280</t>
  </si>
  <si>
    <t>81</t>
  </si>
  <si>
    <t>82</t>
  </si>
  <si>
    <t>83</t>
  </si>
  <si>
    <t>Чернышева Екатерина Станиславовна</t>
  </si>
  <si>
    <t>2561268</t>
  </si>
  <si>
    <t>2561270</t>
  </si>
  <si>
    <t>2561262</t>
  </si>
  <si>
    <t>2561278</t>
  </si>
  <si>
    <t>84</t>
  </si>
  <si>
    <t>Глухова Мария Леонидовна</t>
  </si>
  <si>
    <t>2561267</t>
  </si>
  <si>
    <t>2561277</t>
  </si>
  <si>
    <t>85</t>
  </si>
  <si>
    <t>Донюшкина Елена Михайловна</t>
  </si>
  <si>
    <t>86</t>
  </si>
  <si>
    <t>Борисова Лариса Вячеславовна</t>
  </si>
  <si>
    <t>2561271</t>
  </si>
  <si>
    <t>2561263</t>
  </si>
  <si>
    <t>87</t>
  </si>
  <si>
    <t>Борисова Ольга Вячеславовна</t>
  </si>
  <si>
    <t>2561272</t>
  </si>
  <si>
    <t>2561274</t>
  </si>
  <si>
    <t>88</t>
  </si>
  <si>
    <t>89</t>
  </si>
  <si>
    <t>Головачев Алексей Владимирович</t>
  </si>
  <si>
    <t>90</t>
  </si>
  <si>
    <t>Крупнова Анна Ивановна</t>
  </si>
  <si>
    <t>91</t>
  </si>
  <si>
    <t>92</t>
  </si>
  <si>
    <t>2565791</t>
  </si>
  <si>
    <t>2565793</t>
  </si>
  <si>
    <t>93</t>
  </si>
  <si>
    <t>94</t>
  </si>
  <si>
    <t>95</t>
  </si>
  <si>
    <t>Попова Галина Викторовна</t>
  </si>
  <si>
    <t>96</t>
  </si>
  <si>
    <t>Чухарев Александр Михайлович</t>
  </si>
  <si>
    <t>2572373</t>
  </si>
  <si>
    <t>2572368</t>
  </si>
  <si>
    <t>97</t>
  </si>
  <si>
    <t>Иванов Борис Николаевич</t>
  </si>
  <si>
    <t>98</t>
  </si>
  <si>
    <t>99</t>
  </si>
  <si>
    <t>100</t>
  </si>
  <si>
    <t>101</t>
  </si>
  <si>
    <t>102</t>
  </si>
  <si>
    <t>103</t>
  </si>
  <si>
    <t>104</t>
  </si>
  <si>
    <t>105</t>
  </si>
  <si>
    <t>Немцева Марина Сергеевна</t>
  </si>
  <si>
    <t>2567014</t>
  </si>
  <si>
    <t>2567011</t>
  </si>
  <si>
    <t>106</t>
  </si>
  <si>
    <t>107</t>
  </si>
  <si>
    <t>108</t>
  </si>
  <si>
    <t>109</t>
  </si>
  <si>
    <t>Гарбер Арсений Константинович</t>
  </si>
  <si>
    <t>110</t>
  </si>
  <si>
    <t>111</t>
  </si>
  <si>
    <t>112</t>
  </si>
  <si>
    <t>113</t>
  </si>
  <si>
    <t>114</t>
  </si>
  <si>
    <t>Крюкова Лариса Викторовна</t>
  </si>
  <si>
    <t>115</t>
  </si>
  <si>
    <t>116</t>
  </si>
  <si>
    <t>117</t>
  </si>
  <si>
    <t>118</t>
  </si>
  <si>
    <t>Марушкина Вера Николаевна</t>
  </si>
  <si>
    <t>119</t>
  </si>
  <si>
    <t>Сосенков Евгений Николаевич</t>
  </si>
  <si>
    <t>2356361</t>
  </si>
  <si>
    <t>2561206</t>
  </si>
  <si>
    <t>120</t>
  </si>
  <si>
    <t>121</t>
  </si>
  <si>
    <t>122</t>
  </si>
  <si>
    <t>123</t>
  </si>
  <si>
    <t>2555770</t>
  </si>
  <si>
    <t>2555774</t>
  </si>
  <si>
    <t>124</t>
  </si>
  <si>
    <t>Субочев Андрей Евгеньевич</t>
  </si>
  <si>
    <t>2562255</t>
  </si>
  <si>
    <t>2562244</t>
  </si>
  <si>
    <t>125</t>
  </si>
  <si>
    <t>Муранова Ирина Николаевна</t>
  </si>
  <si>
    <t>126</t>
  </si>
  <si>
    <t>127</t>
  </si>
  <si>
    <t>128</t>
  </si>
  <si>
    <t>Лазука Зифа Габделхаковна</t>
  </si>
  <si>
    <t>129</t>
  </si>
  <si>
    <t>Бочаров Владимир Вячеславович</t>
  </si>
  <si>
    <t>2562245</t>
  </si>
  <si>
    <t>2562247</t>
  </si>
  <si>
    <t>130</t>
  </si>
  <si>
    <t>131</t>
  </si>
  <si>
    <t>132</t>
  </si>
  <si>
    <t>133</t>
  </si>
  <si>
    <t>2567072</t>
  </si>
  <si>
    <t>2567068</t>
  </si>
  <si>
    <t>134</t>
  </si>
  <si>
    <t>Пудова Юлия Алексеевна</t>
  </si>
  <si>
    <t>135</t>
  </si>
  <si>
    <t>Измайлова Асия Александровна</t>
  </si>
  <si>
    <t>2567063</t>
  </si>
  <si>
    <t>2567073</t>
  </si>
  <si>
    <t>136</t>
  </si>
  <si>
    <t>137</t>
  </si>
  <si>
    <t>138</t>
  </si>
  <si>
    <t>139</t>
  </si>
  <si>
    <t>Самохвалова Юлия Игоревна</t>
  </si>
  <si>
    <t>140</t>
  </si>
  <si>
    <t>141</t>
  </si>
  <si>
    <t>Михальченко Полина Владимировна</t>
  </si>
  <si>
    <t>2362349</t>
  </si>
  <si>
    <t>2362348</t>
  </si>
  <si>
    <t>2362357</t>
  </si>
  <si>
    <t>2362351</t>
  </si>
  <si>
    <t>142</t>
  </si>
  <si>
    <t>143</t>
  </si>
  <si>
    <t>144</t>
  </si>
  <si>
    <t>145</t>
  </si>
  <si>
    <t>146</t>
  </si>
  <si>
    <t>147</t>
  </si>
  <si>
    <t>148</t>
  </si>
  <si>
    <t>Маркелова Валентина Михайловна</t>
  </si>
  <si>
    <t>2569604</t>
  </si>
  <si>
    <t>2569620</t>
  </si>
  <si>
    <t>149</t>
  </si>
  <si>
    <t>Бичин Олег Владимирович</t>
  </si>
  <si>
    <t>2569611</t>
  </si>
  <si>
    <t>2569610</t>
  </si>
  <si>
    <t>150</t>
  </si>
  <si>
    <t>Ермолаева Екатерина Сергеевна</t>
  </si>
  <si>
    <t>2569603</t>
  </si>
  <si>
    <t>2569602</t>
  </si>
  <si>
    <t>151</t>
  </si>
  <si>
    <t>Кашкарева Юлия Станиславовна</t>
  </si>
  <si>
    <t>2569607</t>
  </si>
  <si>
    <t>2569618</t>
  </si>
  <si>
    <t>152</t>
  </si>
  <si>
    <t>153</t>
  </si>
  <si>
    <t>154</t>
  </si>
  <si>
    <t>Цыганок Юлия Александровна</t>
  </si>
  <si>
    <t>2357141</t>
  </si>
  <si>
    <t>2357160</t>
  </si>
  <si>
    <t>155</t>
  </si>
  <si>
    <t>156</t>
  </si>
  <si>
    <t>157</t>
  </si>
  <si>
    <t>158</t>
  </si>
  <si>
    <t>159</t>
  </si>
  <si>
    <t>Жердецкий Максим Олегович</t>
  </si>
  <si>
    <t>2357143</t>
  </si>
  <si>
    <t>2357146</t>
  </si>
  <si>
    <t>160</t>
  </si>
  <si>
    <t>Басенко Инна Васильевна</t>
  </si>
  <si>
    <t>2357156</t>
  </si>
  <si>
    <t>2559517</t>
  </si>
  <si>
    <t>161</t>
  </si>
  <si>
    <t>Эрдниев Баатр Игоревич</t>
  </si>
  <si>
    <t>2559509</t>
  </si>
  <si>
    <t>2559501</t>
  </si>
  <si>
    <t>2559505</t>
  </si>
  <si>
    <t>2559513</t>
  </si>
  <si>
    <t>162</t>
  </si>
  <si>
    <t>163</t>
  </si>
  <si>
    <t>Куц Валерий Валентинович</t>
  </si>
  <si>
    <t>164</t>
  </si>
  <si>
    <t>Жукова Галина Алексеевна</t>
  </si>
  <si>
    <t>165</t>
  </si>
  <si>
    <t>166</t>
  </si>
  <si>
    <t>167</t>
  </si>
  <si>
    <t>168</t>
  </si>
  <si>
    <t>169</t>
  </si>
  <si>
    <t>170</t>
  </si>
  <si>
    <t>171</t>
  </si>
  <si>
    <t>172</t>
  </si>
  <si>
    <t>Губачева Анастасия Олеговна</t>
  </si>
  <si>
    <t>173</t>
  </si>
  <si>
    <t>174</t>
  </si>
  <si>
    <t>175</t>
  </si>
  <si>
    <t>176</t>
  </si>
  <si>
    <t>Овечкина Елена Евгеньевна</t>
  </si>
  <si>
    <t>177</t>
  </si>
  <si>
    <t>178</t>
  </si>
  <si>
    <t>Мощенко Светлана Викторовна</t>
  </si>
  <si>
    <t>2560901</t>
  </si>
  <si>
    <t>179</t>
  </si>
  <si>
    <t>180</t>
  </si>
  <si>
    <t>2560917</t>
  </si>
  <si>
    <t>2560902</t>
  </si>
  <si>
    <t>181</t>
  </si>
  <si>
    <t>2566854</t>
  </si>
  <si>
    <t>2566848</t>
  </si>
  <si>
    <t>182</t>
  </si>
  <si>
    <t>Шишмаков Юрий Владимирович</t>
  </si>
  <si>
    <t>2566850</t>
  </si>
  <si>
    <t>2566842</t>
  </si>
  <si>
    <t>2566851</t>
  </si>
  <si>
    <t>2566860</t>
  </si>
  <si>
    <t>183</t>
  </si>
  <si>
    <t>184</t>
  </si>
  <si>
    <t>Чернышева Ирина Алексеевна</t>
  </si>
  <si>
    <t>185</t>
  </si>
  <si>
    <t>Панасенкова Ирина Арнольдовна</t>
  </si>
  <si>
    <t>2566843</t>
  </si>
  <si>
    <t>2566841</t>
  </si>
  <si>
    <t>186</t>
  </si>
  <si>
    <t>187</t>
  </si>
  <si>
    <t>Морозова Анастасия Дмитриевна</t>
  </si>
  <si>
    <t>2566855</t>
  </si>
  <si>
    <t>2573457</t>
  </si>
  <si>
    <t>2573454</t>
  </si>
  <si>
    <t>2566852</t>
  </si>
  <si>
    <t>188</t>
  </si>
  <si>
    <t>189</t>
  </si>
  <si>
    <t>190</t>
  </si>
  <si>
    <t>Абайшвили Олег Владимирович</t>
  </si>
  <si>
    <t>2573447</t>
  </si>
  <si>
    <t>2573459</t>
  </si>
  <si>
    <t>2573455</t>
  </si>
  <si>
    <t>2573460</t>
  </si>
  <si>
    <t>191</t>
  </si>
  <si>
    <t>2573448</t>
  </si>
  <si>
    <t>2573444</t>
  </si>
  <si>
    <t>2573458</t>
  </si>
  <si>
    <t>2573441</t>
  </si>
  <si>
    <t>192</t>
  </si>
  <si>
    <t>2573443</t>
  </si>
  <si>
    <t>2573445</t>
  </si>
  <si>
    <t>193</t>
  </si>
  <si>
    <t>194</t>
  </si>
  <si>
    <t>195</t>
  </si>
  <si>
    <t>Васина Мария Сергеевна</t>
  </si>
  <si>
    <t>196</t>
  </si>
  <si>
    <t>2571571</t>
  </si>
  <si>
    <t>2571563</t>
  </si>
  <si>
    <t>197</t>
  </si>
  <si>
    <t>Шевалкин Андрей Михайлович</t>
  </si>
  <si>
    <t>2571575</t>
  </si>
  <si>
    <t>2571565</t>
  </si>
  <si>
    <t>198</t>
  </si>
  <si>
    <t>199</t>
  </si>
  <si>
    <t>2571567</t>
  </si>
  <si>
    <t>2571570</t>
  </si>
  <si>
    <t>2571569</t>
  </si>
  <si>
    <t>2571576</t>
  </si>
  <si>
    <t>200</t>
  </si>
  <si>
    <t>Александрова Снежана Гавриловна</t>
  </si>
  <si>
    <t>201</t>
  </si>
  <si>
    <t>202</t>
  </si>
  <si>
    <t>203</t>
  </si>
  <si>
    <t>2561116</t>
  </si>
  <si>
    <t>2561103</t>
  </si>
  <si>
    <t>2356379</t>
  </si>
  <si>
    <t>2356370</t>
  </si>
  <si>
    <t>204</t>
  </si>
  <si>
    <t>Нороча Андрей Андреевич</t>
  </si>
  <si>
    <t>2570779</t>
  </si>
  <si>
    <t>2570761</t>
  </si>
  <si>
    <t>205</t>
  </si>
  <si>
    <t>206</t>
  </si>
  <si>
    <t>207</t>
  </si>
  <si>
    <t>208</t>
  </si>
  <si>
    <t>209</t>
  </si>
  <si>
    <t>Харитоненков Василий Николаевич</t>
  </si>
  <si>
    <t>2567096</t>
  </si>
  <si>
    <t>2567081</t>
  </si>
  <si>
    <t>210</t>
  </si>
  <si>
    <t>211</t>
  </si>
  <si>
    <t>Елисеев Сергей Игоревич</t>
  </si>
  <si>
    <t>2567094</t>
  </si>
  <si>
    <t>2567084</t>
  </si>
  <si>
    <t>2567098</t>
  </si>
  <si>
    <t>2567083</t>
  </si>
  <si>
    <t>212</t>
  </si>
  <si>
    <t>213</t>
  </si>
  <si>
    <t>Трубин Роман Сергеевич</t>
  </si>
  <si>
    <t>2567044</t>
  </si>
  <si>
    <t>2567045</t>
  </si>
  <si>
    <t>214</t>
  </si>
  <si>
    <t>Гулевич Елена Александровна</t>
  </si>
  <si>
    <t>2567091</t>
  </si>
  <si>
    <t>2567085</t>
  </si>
  <si>
    <t>2567082</t>
  </si>
  <si>
    <t>2567087</t>
  </si>
  <si>
    <t>215</t>
  </si>
  <si>
    <t>Миронов Евгений Анатольевич</t>
  </si>
  <si>
    <t>2567046</t>
  </si>
  <si>
    <t>2567060</t>
  </si>
  <si>
    <t>2567049</t>
  </si>
  <si>
    <t>2567043</t>
  </si>
  <si>
    <t>216</t>
  </si>
  <si>
    <t>217</t>
  </si>
  <si>
    <t>Самошкин Алексей Геннадьевич</t>
  </si>
  <si>
    <t>2567056</t>
  </si>
  <si>
    <t>2567055</t>
  </si>
  <si>
    <t>218</t>
  </si>
  <si>
    <t>219</t>
  </si>
  <si>
    <t>Прохорова Наталья Васильевна</t>
  </si>
  <si>
    <t>2567057</t>
  </si>
  <si>
    <t>2567054</t>
  </si>
  <si>
    <t>2567048</t>
  </si>
  <si>
    <t>2567052</t>
  </si>
  <si>
    <t>220</t>
  </si>
  <si>
    <t>221</t>
  </si>
  <si>
    <t>Орлов Дмитрий Николаевич</t>
  </si>
  <si>
    <t>2569621</t>
  </si>
  <si>
    <t>2569628</t>
  </si>
  <si>
    <t>222</t>
  </si>
  <si>
    <t>Куприкова Юлия Анатольевна</t>
  </si>
  <si>
    <t>223</t>
  </si>
  <si>
    <t>Чернова Наталья Владимировна</t>
  </si>
  <si>
    <t>224</t>
  </si>
  <si>
    <t>225</t>
  </si>
  <si>
    <t>226</t>
  </si>
  <si>
    <t>227</t>
  </si>
  <si>
    <t>Пильщикова Людмила Александровна</t>
  </si>
  <si>
    <t>228</t>
  </si>
  <si>
    <t>Морозовский Павел Николаевич</t>
  </si>
  <si>
    <t>2570144</t>
  </si>
  <si>
    <t>2570150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</si>
  <si>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</si>
  <si>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</si>
  <si>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</si>
  <si>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</si>
  <si>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</si>
  <si>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</si>
  <si>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</si>
  <si>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</si>
  <si>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</si>
  <si>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2556503</t>
  </si>
  <si>
    <t>2556510</t>
  </si>
  <si>
    <t>238</t>
  </si>
  <si>
    <t>239</t>
  </si>
  <si>
    <t>240</t>
  </si>
  <si>
    <t>Мартынова Оксана Александровна</t>
  </si>
  <si>
    <t>241</t>
  </si>
  <si>
    <t>242</t>
  </si>
  <si>
    <t>Мансурова Анастасия Александровна</t>
  </si>
  <si>
    <t>2565654</t>
  </si>
  <si>
    <t>2565643</t>
  </si>
  <si>
    <t>243</t>
  </si>
  <si>
    <t>244</t>
  </si>
  <si>
    <t>245</t>
  </si>
  <si>
    <t>246</t>
  </si>
  <si>
    <t>247</t>
  </si>
  <si>
    <t>248</t>
  </si>
  <si>
    <t>249</t>
  </si>
  <si>
    <t>Банников Сергей Борисович</t>
  </si>
  <si>
    <t>2561716</t>
  </si>
  <si>
    <t>250</t>
  </si>
  <si>
    <t>251</t>
  </si>
  <si>
    <t>252</t>
  </si>
  <si>
    <t>Овоян Аревик Амбарцумовна</t>
  </si>
  <si>
    <t>2561719</t>
  </si>
  <si>
    <t>2561715</t>
  </si>
  <si>
    <t>253</t>
  </si>
  <si>
    <t>254</t>
  </si>
  <si>
    <t>Киряженков Кирилл Владимирович</t>
  </si>
  <si>
    <t>2570037</t>
  </si>
  <si>
    <t>255</t>
  </si>
  <si>
    <t>256</t>
  </si>
  <si>
    <t>257</t>
  </si>
  <si>
    <t>258</t>
  </si>
  <si>
    <t>Брыляев Максим Алексеевич</t>
  </si>
  <si>
    <t>259</t>
  </si>
  <si>
    <t>260</t>
  </si>
  <si>
    <t>Мухаметжанов Рауф Рушанович</t>
  </si>
  <si>
    <t>2573605</t>
  </si>
  <si>
    <t>2569522</t>
  </si>
  <si>
    <t>261</t>
  </si>
  <si>
    <t>Фадеева Татьяна Николаевна</t>
  </si>
  <si>
    <t>2573602</t>
  </si>
  <si>
    <t>192573603</t>
  </si>
  <si>
    <t>262</t>
  </si>
  <si>
    <t>Михайленко Игорь Анатольевич</t>
  </si>
  <si>
    <t>263</t>
  </si>
  <si>
    <t>Кузина Лидия Ивановна</t>
  </si>
  <si>
    <t>264</t>
  </si>
  <si>
    <t>265</t>
  </si>
  <si>
    <t>Иванов Дмитрий Сергеевич</t>
  </si>
  <si>
    <t>266</t>
  </si>
  <si>
    <t>Афанасьев Ярослав Сергеевич</t>
  </si>
  <si>
    <t>267</t>
  </si>
  <si>
    <t>268</t>
  </si>
  <si>
    <t>269</t>
  </si>
  <si>
    <t>Короленко Алексей Игоревич</t>
  </si>
  <si>
    <t>2573613</t>
  </si>
  <si>
    <t>2573618</t>
  </si>
  <si>
    <t>270</t>
  </si>
  <si>
    <t>271</t>
  </si>
  <si>
    <t>272</t>
  </si>
  <si>
    <t>Гапиенко Виталий Николаевич</t>
  </si>
  <si>
    <t>2566539</t>
  </si>
  <si>
    <t>2566524</t>
  </si>
  <si>
    <t>273</t>
  </si>
  <si>
    <t>Клюшин Максим Владимирович</t>
  </si>
  <si>
    <t>2566537</t>
  </si>
  <si>
    <t>2566540</t>
  </si>
  <si>
    <t>274</t>
  </si>
  <si>
    <t>Афанасьев Сергей Владимирович</t>
  </si>
  <si>
    <t>275</t>
  </si>
  <si>
    <t>Чернова Мария Викторовна</t>
  </si>
  <si>
    <t>276</t>
  </si>
  <si>
    <t>277</t>
  </si>
  <si>
    <t>278</t>
  </si>
  <si>
    <t>279</t>
  </si>
  <si>
    <t>280</t>
  </si>
  <si>
    <t>281</t>
  </si>
  <si>
    <t>282</t>
  </si>
  <si>
    <t>2571398</t>
  </si>
  <si>
    <t>2562221</t>
  </si>
  <si>
    <t>283</t>
  </si>
  <si>
    <t>284</t>
  </si>
  <si>
    <t>285</t>
  </si>
  <si>
    <t>286</t>
  </si>
  <si>
    <t>287</t>
  </si>
  <si>
    <t>Кузнецов Алексей Сергеевич</t>
  </si>
  <si>
    <t>288</t>
  </si>
  <si>
    <t>Кривобокова Анна Витальевна</t>
  </si>
  <si>
    <t>289</t>
  </si>
  <si>
    <t>290</t>
  </si>
  <si>
    <t>Голобородова Анна Юрьевна</t>
  </si>
  <si>
    <t>236133</t>
  </si>
  <si>
    <t>2363122</t>
  </si>
  <si>
    <t>291</t>
  </si>
  <si>
    <t>292</t>
  </si>
  <si>
    <t>Жестков Виталий Владимирович</t>
  </si>
  <si>
    <t>2562239</t>
  </si>
  <si>
    <t>2571384</t>
  </si>
  <si>
    <t>2571397</t>
  </si>
  <si>
    <t>2571392</t>
  </si>
  <si>
    <t>293</t>
  </si>
  <si>
    <t>Арутюнян Шагик Гариковна</t>
  </si>
  <si>
    <t>2571389</t>
  </si>
  <si>
    <t>294</t>
  </si>
  <si>
    <t>Черепко Татьяна Григорьевна</t>
  </si>
  <si>
    <t>2563023</t>
  </si>
  <si>
    <t>2563026</t>
  </si>
  <si>
    <t>295</t>
  </si>
  <si>
    <t>296</t>
  </si>
  <si>
    <t>Бессарабов Юрий Сергеевич</t>
  </si>
  <si>
    <t>2363121</t>
  </si>
  <si>
    <t>2363129</t>
  </si>
  <si>
    <t>297</t>
  </si>
  <si>
    <t>298</t>
  </si>
  <si>
    <t>Ильин Дмитрий Михайлович</t>
  </si>
  <si>
    <t>2571400</t>
  </si>
  <si>
    <t>2571383</t>
  </si>
  <si>
    <t>299</t>
  </si>
  <si>
    <t>300</t>
  </si>
  <si>
    <t>301</t>
  </si>
  <si>
    <t>302</t>
  </si>
  <si>
    <t>Маркунин Сергей Михайлович</t>
  </si>
  <si>
    <t>303</t>
  </si>
  <si>
    <t>304</t>
  </si>
  <si>
    <t>Ларин Виталий Михайлович</t>
  </si>
  <si>
    <t>2571387</t>
  </si>
  <si>
    <t>2572321</t>
  </si>
  <si>
    <t>2562224</t>
  </si>
  <si>
    <t>2572324</t>
  </si>
  <si>
    <t>305</t>
  </si>
  <si>
    <t>Антипин Вячеслав Леонидович</t>
  </si>
  <si>
    <t>306</t>
  </si>
  <si>
    <t>307</t>
  </si>
  <si>
    <t>308</t>
  </si>
  <si>
    <t>309</t>
  </si>
  <si>
    <t>Новиков Игорь Иванович</t>
  </si>
  <si>
    <t>2563040</t>
  </si>
  <si>
    <t>2563030</t>
  </si>
  <si>
    <t>310</t>
  </si>
  <si>
    <t>311</t>
  </si>
  <si>
    <t>Елесина Ирина Владимировна</t>
  </si>
  <si>
    <t>312</t>
  </si>
  <si>
    <t>313</t>
  </si>
  <si>
    <t>314</t>
  </si>
  <si>
    <t>Дзарданова Татьяна Борисовна</t>
  </si>
  <si>
    <t>2571386</t>
  </si>
  <si>
    <t>2562232</t>
  </si>
  <si>
    <t>315</t>
  </si>
  <si>
    <t>316</t>
  </si>
  <si>
    <t>317</t>
  </si>
  <si>
    <t>Себова Акилина Степановна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</si>
  <si>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</si>
  <si>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</si>
  <si>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</si>
  <si>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</si>
  <si>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</si>
  <si>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</si>
  <si>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</si>
  <si>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</si>
  <si>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</si>
  <si>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</si>
  <si>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Янчук Игорь Владимирович</t>
  </si>
  <si>
    <t>2562205</t>
  </si>
  <si>
    <t>2562218</t>
  </si>
  <si>
    <t>2562209</t>
  </si>
  <si>
    <t>2562219</t>
  </si>
  <si>
    <t>328</t>
  </si>
  <si>
    <t>2562204</t>
  </si>
  <si>
    <t>2562214</t>
  </si>
  <si>
    <t>329</t>
  </si>
  <si>
    <t>Шарипов Акрам Абдуллович</t>
  </si>
  <si>
    <t>330</t>
  </si>
  <si>
    <t>331</t>
  </si>
  <si>
    <t>Иванников Андрей Дмитриевич</t>
  </si>
  <si>
    <t>332</t>
  </si>
  <si>
    <t>Скоропупов Сергей Николаевич</t>
  </si>
  <si>
    <t>2562216</t>
  </si>
  <si>
    <t>2562201</t>
  </si>
  <si>
    <t>333</t>
  </si>
  <si>
    <t>334</t>
  </si>
  <si>
    <t>Алыкова Олеся Рафаильевна</t>
  </si>
  <si>
    <t>335</t>
  </si>
  <si>
    <t>Маркова Лариса Владимировна</t>
  </si>
  <si>
    <t>336</t>
  </si>
  <si>
    <t>Буринская Наталья Георгиевна</t>
  </si>
  <si>
    <t>337</t>
  </si>
  <si>
    <t>Попова Ирина Сергеевна</t>
  </si>
  <si>
    <t>338</t>
  </si>
  <si>
    <t>Айдов Сергей Иванович</t>
  </si>
  <si>
    <t>339</t>
  </si>
  <si>
    <t>Головина Анна Витальевна</t>
  </si>
  <si>
    <t>2569541</t>
  </si>
  <si>
    <t>2569547</t>
  </si>
  <si>
    <t>2569553</t>
  </si>
  <si>
    <t>2569545</t>
  </si>
  <si>
    <t>340</t>
  </si>
  <si>
    <t>341</t>
  </si>
  <si>
    <t>342</t>
  </si>
  <si>
    <t>Костюнина Татьяна Николаевна</t>
  </si>
  <si>
    <t>343</t>
  </si>
  <si>
    <t>25474181</t>
  </si>
  <si>
    <t>2547405</t>
  </si>
  <si>
    <t>344</t>
  </si>
  <si>
    <t>Дудин Константин Алексеевич</t>
  </si>
  <si>
    <t>2547404</t>
  </si>
  <si>
    <t>2547408</t>
  </si>
  <si>
    <t>345</t>
  </si>
  <si>
    <t>346</t>
  </si>
  <si>
    <t>Грушкина Людмила Александровна</t>
  </si>
  <si>
    <t>347</t>
  </si>
  <si>
    <t>348</t>
  </si>
  <si>
    <t>349</t>
  </si>
  <si>
    <t>Ворожцова Яна Валерьевна</t>
  </si>
  <si>
    <t>2547420</t>
  </si>
  <si>
    <t>2547407</t>
  </si>
  <si>
    <t>350</t>
  </si>
  <si>
    <t>Александрова Екатерина Юрьевна</t>
  </si>
  <si>
    <t>2547414</t>
  </si>
  <si>
    <t>2547402</t>
  </si>
  <si>
    <t>351</t>
  </si>
  <si>
    <t>Поздеев Александр Николаевич</t>
  </si>
  <si>
    <t>352</t>
  </si>
  <si>
    <t>353</t>
  </si>
  <si>
    <t>354</t>
  </si>
  <si>
    <t>355</t>
  </si>
  <si>
    <t>356</t>
  </si>
  <si>
    <t>Кузнецова Инна Васильевна</t>
  </si>
  <si>
    <t>2352739</t>
  </si>
  <si>
    <t>2352734</t>
  </si>
  <si>
    <t>357</t>
  </si>
  <si>
    <t>358</t>
  </si>
  <si>
    <t>Сорокина Марина Владимировна</t>
  </si>
  <si>
    <t>359</t>
  </si>
  <si>
    <t>Рябов Константин Юрьевич</t>
  </si>
  <si>
    <t>2352737</t>
  </si>
  <si>
    <t>2352728</t>
  </si>
  <si>
    <t>360</t>
  </si>
  <si>
    <t>Савчук Артем Павлович</t>
  </si>
  <si>
    <t>2352726</t>
  </si>
  <si>
    <t>2352736</t>
  </si>
  <si>
    <t>361</t>
  </si>
  <si>
    <t>Коряк Анастасия Александровна</t>
  </si>
  <si>
    <t>362</t>
  </si>
  <si>
    <t>Дряблова Ольга Владимировна</t>
  </si>
  <si>
    <t>363</t>
  </si>
  <si>
    <t>Локтева Наталья Викторовна</t>
  </si>
  <si>
    <t>364</t>
  </si>
  <si>
    <t>2381349</t>
  </si>
  <si>
    <t>2381351</t>
  </si>
  <si>
    <t>365</t>
  </si>
  <si>
    <t>Михеенков Сергей Анатольевич</t>
  </si>
  <si>
    <t>2381360</t>
  </si>
  <si>
    <t>2381342</t>
  </si>
  <si>
    <t>366</t>
  </si>
  <si>
    <t>Носова Людмила Александровн</t>
  </si>
  <si>
    <t>367</t>
  </si>
  <si>
    <t>Павлова Наталья Владимировна</t>
  </si>
  <si>
    <t>2368341</t>
  </si>
  <si>
    <t>2368338</t>
  </si>
  <si>
    <t>368</t>
  </si>
  <si>
    <t>369</t>
  </si>
  <si>
    <t>ООО "ОЗОН-МОНТАЖ"</t>
  </si>
  <si>
    <t>2368335</t>
  </si>
  <si>
    <t>2368323</t>
  </si>
  <si>
    <t>370</t>
  </si>
  <si>
    <t>Манукян Армен Вазгенович</t>
  </si>
  <si>
    <t>2368325</t>
  </si>
  <si>
    <t>2381350</t>
  </si>
  <si>
    <t>371</t>
  </si>
  <si>
    <t>Карезина Татьяна Александровна</t>
  </si>
  <si>
    <t>372</t>
  </si>
  <si>
    <t>373</t>
  </si>
  <si>
    <t>Шанин Евгений Владимирович</t>
  </si>
  <si>
    <t>2561165</t>
  </si>
  <si>
    <t>374</t>
  </si>
  <si>
    <t>375</t>
  </si>
  <si>
    <t>Аулов Юрий Геннадиевич</t>
  </si>
  <si>
    <t>2561174</t>
  </si>
  <si>
    <t>2561177</t>
  </si>
  <si>
    <t>376</t>
  </si>
  <si>
    <t>2561175</t>
  </si>
  <si>
    <t>2561173</t>
  </si>
  <si>
    <t>377</t>
  </si>
  <si>
    <t>378</t>
  </si>
  <si>
    <t>Харев Денис Владимирович</t>
  </si>
  <si>
    <t>2561170</t>
  </si>
  <si>
    <t>2561164</t>
  </si>
  <si>
    <t>379</t>
  </si>
  <si>
    <t>Себов Алексей Викторович</t>
  </si>
  <si>
    <t>380</t>
  </si>
  <si>
    <t>Вилисов Андрей Алексеевич</t>
  </si>
  <si>
    <t>2561180</t>
  </si>
  <si>
    <t>2561167</t>
  </si>
  <si>
    <t>381</t>
  </si>
  <si>
    <t>Храмцова Мария Алексеевна</t>
  </si>
  <si>
    <t>382</t>
  </si>
  <si>
    <t>383</t>
  </si>
  <si>
    <t>Фоменко Наталья Александровна</t>
  </si>
  <si>
    <t>384</t>
  </si>
  <si>
    <t>385</t>
  </si>
  <si>
    <t>Смирнов Андрей Александрович</t>
  </si>
  <si>
    <t>386</t>
  </si>
  <si>
    <t>Салыкина Софья Валерьевна</t>
  </si>
  <si>
    <t>2570141</t>
  </si>
  <si>
    <t>2570151</t>
  </si>
  <si>
    <t>387</t>
  </si>
  <si>
    <t>388</t>
  </si>
  <si>
    <t>Гусейнова Анна Дмитриевна</t>
  </si>
  <si>
    <t>2556520</t>
  </si>
  <si>
    <t>2556514</t>
  </si>
  <si>
    <t>389</t>
  </si>
  <si>
    <t>Неклюдов Владимир Александрович</t>
  </si>
  <si>
    <t>2556506</t>
  </si>
  <si>
    <t>2556501</t>
  </si>
  <si>
    <t>390</t>
  </si>
  <si>
    <t>391</t>
  </si>
  <si>
    <t>Дайбловская Юлия Сергеевна</t>
  </si>
  <si>
    <t>2556509</t>
  </si>
  <si>
    <t>2556517</t>
  </si>
  <si>
    <t>392</t>
  </si>
  <si>
    <t>2556516</t>
  </si>
  <si>
    <t>2556518</t>
  </si>
  <si>
    <t>393</t>
  </si>
  <si>
    <t>394</t>
  </si>
  <si>
    <t>Ковалева Марина Евгеньевна</t>
  </si>
  <si>
    <t>2556504</t>
  </si>
  <si>
    <t>2556508</t>
  </si>
  <si>
    <t>395</t>
  </si>
  <si>
    <t>396</t>
  </si>
  <si>
    <t>Чистяков Богдан Сергеевич</t>
  </si>
  <si>
    <t>55750922</t>
  </si>
  <si>
    <t>35019003</t>
  </si>
  <si>
    <t>397</t>
  </si>
  <si>
    <t>398</t>
  </si>
  <si>
    <t>Калинин Александр Альбертович</t>
  </si>
  <si>
    <t>55750913</t>
  </si>
  <si>
    <t>35019019</t>
  </si>
  <si>
    <t>399</t>
  </si>
  <si>
    <t>400</t>
  </si>
  <si>
    <t>401</t>
  </si>
  <si>
    <t>402</t>
  </si>
  <si>
    <t>403</t>
  </si>
  <si>
    <t>404</t>
  </si>
  <si>
    <t>Даутова Венера</t>
  </si>
  <si>
    <t>405</t>
  </si>
  <si>
    <t>406</t>
  </si>
  <si>
    <t>Яруллина Зинфера Мунировна</t>
  </si>
  <si>
    <t>407</t>
  </si>
  <si>
    <t>408</t>
  </si>
  <si>
    <t>409</t>
  </si>
  <si>
    <t>410</t>
  </si>
  <si>
    <t>Казьмина Жанна Валерьевна</t>
  </si>
  <si>
    <t>55644232</t>
  </si>
  <si>
    <t>35019046</t>
  </si>
  <si>
    <t>411</t>
  </si>
  <si>
    <t>412</t>
  </si>
  <si>
    <t>413</t>
  </si>
  <si>
    <t>Катенин Дмитрий Алексеевич</t>
  </si>
  <si>
    <t>55644168</t>
  </si>
  <si>
    <t>55644165</t>
  </si>
  <si>
    <t>35015837</t>
  </si>
  <si>
    <t>35019045</t>
  </si>
  <si>
    <t>414</t>
  </si>
  <si>
    <t>35019021</t>
  </si>
  <si>
    <t>55644222</t>
  </si>
  <si>
    <t>415</t>
  </si>
  <si>
    <t>Чалая Лариса Анатольевна</t>
  </si>
  <si>
    <t>35019049</t>
  </si>
  <si>
    <t>55645125</t>
  </si>
  <si>
    <t>416</t>
  </si>
  <si>
    <t>Мамаева Ольга Георгиевна</t>
  </si>
  <si>
    <t>35019025</t>
  </si>
  <si>
    <t>55645413</t>
  </si>
  <si>
    <t>417</t>
  </si>
  <si>
    <t>418</t>
  </si>
  <si>
    <t>Королева Ольга Владимировна</t>
  </si>
  <si>
    <t>35019044</t>
  </si>
  <si>
    <t>55739913</t>
  </si>
  <si>
    <t>419</t>
  </si>
  <si>
    <t>35021998</t>
  </si>
  <si>
    <t>55644172</t>
  </si>
  <si>
    <t>420</t>
  </si>
  <si>
    <t>421</t>
  </si>
  <si>
    <t>422</t>
  </si>
  <si>
    <t>Саидов Фарид Наврузбегович</t>
  </si>
  <si>
    <t>55644170</t>
  </si>
  <si>
    <t>35015772</t>
  </si>
  <si>
    <t>423</t>
  </si>
  <si>
    <t>Соловьев Владимир Михайлович</t>
  </si>
  <si>
    <t>55644171</t>
  </si>
  <si>
    <t>35019016</t>
  </si>
  <si>
    <t>424</t>
  </si>
  <si>
    <t>Ермакова Ирина Леонидовна</t>
  </si>
  <si>
    <t>35021981</t>
  </si>
  <si>
    <t>55644167</t>
  </si>
  <si>
    <t>425</t>
  </si>
  <si>
    <t>Выгузова Надежда Викторовна</t>
  </si>
  <si>
    <t>55645124</t>
  </si>
  <si>
    <t>35019020</t>
  </si>
  <si>
    <t>426</t>
  </si>
  <si>
    <t>Глущенко Денис Станиславович</t>
  </si>
  <si>
    <t>55739898</t>
  </si>
  <si>
    <t>35019028</t>
  </si>
  <si>
    <t>427</t>
  </si>
  <si>
    <t>428</t>
  </si>
  <si>
    <t>429</t>
  </si>
  <si>
    <t>Силушин Данил Александрович</t>
  </si>
  <si>
    <t>35019018</t>
  </si>
  <si>
    <t>55644216</t>
  </si>
  <si>
    <t>430</t>
  </si>
  <si>
    <t>431</t>
  </si>
  <si>
    <t>432</t>
  </si>
  <si>
    <t>433</t>
  </si>
  <si>
    <t>Симонова Анастасия Владимировна</t>
  </si>
  <si>
    <t>35039751</t>
  </si>
  <si>
    <t>35020555</t>
  </si>
  <si>
    <t>434</t>
  </si>
  <si>
    <t>435</t>
  </si>
  <si>
    <t>Вильдяева Анастасия Витальевна</t>
  </si>
  <si>
    <t>436</t>
  </si>
  <si>
    <t>437</t>
  </si>
  <si>
    <t>438</t>
  </si>
  <si>
    <t>Андрианова Ирина Сергеевна</t>
  </si>
  <si>
    <t>35039755</t>
  </si>
  <si>
    <t>35019001</t>
  </si>
  <si>
    <t>439</t>
  </si>
  <si>
    <t>440</t>
  </si>
  <si>
    <t>Чирков Сергей Валерьевич</t>
  </si>
  <si>
    <t>35038240</t>
  </si>
  <si>
    <t>35018832</t>
  </si>
  <si>
    <t>441</t>
  </si>
  <si>
    <t>442</t>
  </si>
  <si>
    <t>Назаров Сергей Викторович</t>
  </si>
  <si>
    <t>2572338</t>
  </si>
  <si>
    <t>35053809</t>
  </si>
  <si>
    <t>443</t>
  </si>
  <si>
    <t>Кудякова Марина Васильевна</t>
  </si>
  <si>
    <t>444</t>
  </si>
  <si>
    <t>Савинова Елена Евгеньевна</t>
  </si>
  <si>
    <t>35039775</t>
  </si>
  <si>
    <t>35015488</t>
  </si>
  <si>
    <t>445</t>
  </si>
  <si>
    <t>Лисицына Мария Николаевна</t>
  </si>
  <si>
    <t>35054734</t>
  </si>
  <si>
    <t>35015477</t>
  </si>
  <si>
    <t>446</t>
  </si>
  <si>
    <t>Рыжова Валентина Ивановна</t>
  </si>
  <si>
    <t>35015463</t>
  </si>
  <si>
    <t>35053833</t>
  </si>
  <si>
    <t>447</t>
  </si>
  <si>
    <t>35027749</t>
  </si>
  <si>
    <t>35040082</t>
  </si>
  <si>
    <t>448</t>
  </si>
  <si>
    <t>Рамазанова Алина Федоровна</t>
  </si>
  <si>
    <t>35015461</t>
  </si>
  <si>
    <t>35039781</t>
  </si>
  <si>
    <t>449</t>
  </si>
  <si>
    <t>Пузанов Андрей Викторович</t>
  </si>
  <si>
    <t>35052439</t>
  </si>
  <si>
    <t>35027716</t>
  </si>
  <si>
    <t>450</t>
  </si>
  <si>
    <t>Бурдынюк Александр Мирославович</t>
  </si>
  <si>
    <t>35048367</t>
  </si>
  <si>
    <t>35015490</t>
  </si>
  <si>
    <t>451</t>
  </si>
  <si>
    <t>Ускова Светлана Валентиновна</t>
  </si>
  <si>
    <t>452</t>
  </si>
  <si>
    <t>Калашник Светлана Анатольевна</t>
  </si>
  <si>
    <t>35039767</t>
  </si>
  <si>
    <t>35027748</t>
  </si>
  <si>
    <t>453</t>
  </si>
  <si>
    <t>Зимоглядова Ольга Борисовна</t>
  </si>
  <si>
    <t>35015466</t>
  </si>
  <si>
    <t>35049115</t>
  </si>
  <si>
    <t>454</t>
  </si>
  <si>
    <t>Учанова Лариса Юрьевна</t>
  </si>
  <si>
    <t>55756877</t>
  </si>
  <si>
    <t>35049148</t>
  </si>
  <si>
    <t>455</t>
  </si>
  <si>
    <t>456</t>
  </si>
  <si>
    <t>457</t>
  </si>
  <si>
    <t>458</t>
  </si>
  <si>
    <t>459</t>
  </si>
  <si>
    <t>460</t>
  </si>
  <si>
    <t>Кабанов Иван Александрович</t>
  </si>
  <si>
    <t>35027722</t>
  </si>
  <si>
    <t>35040072</t>
  </si>
  <si>
    <t>461</t>
  </si>
  <si>
    <t>Феколкина Мария Сергеевна</t>
  </si>
  <si>
    <t>462</t>
  </si>
  <si>
    <t>Шевченко Наталья Викторовна</t>
  </si>
  <si>
    <t>463</t>
  </si>
  <si>
    <t>Объедкова Татьяна Владимировна</t>
  </si>
  <si>
    <t>464</t>
  </si>
  <si>
    <t>Королева Ольга Васильевна</t>
  </si>
  <si>
    <t>35020591</t>
  </si>
  <si>
    <t>465</t>
  </si>
  <si>
    <t>Бражникова Екатерина Владимировна</t>
  </si>
  <si>
    <t>466</t>
  </si>
  <si>
    <t>Романычев Игорь Николаевич</t>
  </si>
  <si>
    <t>35054706</t>
  </si>
  <si>
    <t>35027701</t>
  </si>
  <si>
    <t>467</t>
  </si>
  <si>
    <t>Митюшина Людмила Юрьевна</t>
  </si>
  <si>
    <t>35020598</t>
  </si>
  <si>
    <t>35054739</t>
  </si>
  <si>
    <t>468</t>
  </si>
  <si>
    <t>469</t>
  </si>
  <si>
    <t>470</t>
  </si>
  <si>
    <t>Александрова Любовь Владимировна</t>
  </si>
  <si>
    <t>55740612</t>
  </si>
  <si>
    <t>55756488</t>
  </si>
  <si>
    <t>471</t>
  </si>
  <si>
    <t>472</t>
  </si>
  <si>
    <t>473</t>
  </si>
  <si>
    <t>35048384</t>
  </si>
  <si>
    <t>35020578</t>
  </si>
  <si>
    <t>474</t>
  </si>
  <si>
    <t>475</t>
  </si>
  <si>
    <t>Забалуев Сергей Вячеславович</t>
  </si>
  <si>
    <t>35047268</t>
  </si>
  <si>
    <t>35016301</t>
  </si>
  <si>
    <t>476</t>
  </si>
  <si>
    <t>Гладких Татьяна Ивановна</t>
  </si>
  <si>
    <t>477</t>
  </si>
  <si>
    <t>Порошин Павел Анатольевич</t>
  </si>
  <si>
    <t>478</t>
  </si>
  <si>
    <t>Попова Екатерина Юрьевна</t>
  </si>
  <si>
    <t>479</t>
  </si>
  <si>
    <t>Ефремова Светлана Александровна</t>
  </si>
  <si>
    <t>55758534</t>
  </si>
  <si>
    <t>55748080</t>
  </si>
  <si>
    <t>480</t>
  </si>
  <si>
    <t>Золотуева Ирина Васильевна</t>
  </si>
  <si>
    <t>55748128</t>
  </si>
  <si>
    <t>35016306</t>
  </si>
  <si>
    <t>481</t>
  </si>
  <si>
    <t>35054732</t>
  </si>
  <si>
    <t>35016341</t>
  </si>
  <si>
    <t>482</t>
  </si>
  <si>
    <t>Ваньёва Варвара Владимировна</t>
  </si>
  <si>
    <t>483</t>
  </si>
  <si>
    <t>Коряковский Андрей Анатольевич</t>
  </si>
  <si>
    <t>35016348</t>
  </si>
  <si>
    <t>35049149</t>
  </si>
  <si>
    <t>484</t>
  </si>
  <si>
    <t>485</t>
  </si>
  <si>
    <t>486</t>
  </si>
  <si>
    <t>487</t>
  </si>
  <si>
    <t>488</t>
  </si>
  <si>
    <t>55750950</t>
  </si>
  <si>
    <t>35018828</t>
  </si>
  <si>
    <t>489</t>
  </si>
  <si>
    <t>Смыгарева Елена Николаевна</t>
  </si>
  <si>
    <t>35016318</t>
  </si>
  <si>
    <t>55748112</t>
  </si>
  <si>
    <t>490</t>
  </si>
  <si>
    <t>Пашинский Евгений Сергеевич</t>
  </si>
  <si>
    <t>491</t>
  </si>
  <si>
    <t>Чолак Владимир Афанасьевич</t>
  </si>
  <si>
    <t>492</t>
  </si>
  <si>
    <t>Куренкова Елена Анатольевна</t>
  </si>
  <si>
    <t>493</t>
  </si>
  <si>
    <t>Мельник Татьяна Борисовна</t>
  </si>
  <si>
    <t>494</t>
  </si>
  <si>
    <t>495</t>
  </si>
  <si>
    <t>Игонов Артем Васильевич</t>
  </si>
  <si>
    <t>496</t>
  </si>
  <si>
    <t>497</t>
  </si>
  <si>
    <t>498</t>
  </si>
  <si>
    <t>499</t>
  </si>
  <si>
    <t>2567464</t>
  </si>
  <si>
    <t>55748054</t>
  </si>
  <si>
    <t>500</t>
  </si>
  <si>
    <t>Вергизов Дмитрий Геннадьевич</t>
  </si>
  <si>
    <t>501</t>
  </si>
  <si>
    <t>502</t>
  </si>
  <si>
    <t>55748119</t>
  </si>
  <si>
    <t>2567470</t>
  </si>
  <si>
    <t>503</t>
  </si>
  <si>
    <t>Крылова Анастасия Юрьевна</t>
  </si>
  <si>
    <t>504</t>
  </si>
  <si>
    <t>505</t>
  </si>
  <si>
    <t>506</t>
  </si>
  <si>
    <t>Рыбковский Алексей Сергеевич</t>
  </si>
  <si>
    <t>2567475</t>
  </si>
  <si>
    <t>55748085</t>
  </si>
  <si>
    <t>507</t>
  </si>
  <si>
    <t>Гангал Денис Александрович</t>
  </si>
  <si>
    <t>2567463</t>
  </si>
  <si>
    <t>55748106</t>
  </si>
  <si>
    <t>508</t>
  </si>
  <si>
    <t>2567472</t>
  </si>
  <si>
    <t>55748392</t>
  </si>
  <si>
    <t>509</t>
  </si>
  <si>
    <t>Григорьев Иван Александрович</t>
  </si>
  <si>
    <t>55748059</t>
  </si>
  <si>
    <t>2567479</t>
  </si>
  <si>
    <t>Улица Академика Грушина Дом № 10</t>
  </si>
  <si>
    <t>Отопление</t>
  </si>
  <si>
    <t>Отопление, предыдущие показания</t>
  </si>
  <si>
    <t>Отопление, текущие показания</t>
  </si>
  <si>
    <t>Потребление, ГКал</t>
  </si>
  <si>
    <t>08.04.2026</t>
  </si>
  <si>
    <t>Наконечный Михаил Васильевич</t>
  </si>
  <si>
    <t>Мухина Елена Владимировна</t>
  </si>
  <si>
    <t>Лебедева Наталья Александровна</t>
  </si>
  <si>
    <t>Матросов Виктор Олегович</t>
  </si>
  <si>
    <t>Тариф</t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</si>
  <si>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</si>
  <si>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Расход тепловой энергии на отопление, Гкал </t>
    </r>
    <r>
      <rPr>
        <b/>
        <sz val="11"/>
        <color theme="1"/>
        <rFont val="Calibri"/>
        <family val="2"/>
        <charset val="204"/>
        <scheme val="minor"/>
      </rPr>
      <t>(Qот=Vкр-Qгвс)</t>
    </r>
  </si>
  <si>
    <r>
      <t xml:space="preserve">Расход тепловой энергии используемой на подогрев холодной воды для ГВС по нормативу, Гкал </t>
    </r>
    <r>
      <rPr>
        <b/>
        <sz val="11"/>
        <color theme="1"/>
        <rFont val="Calibri"/>
        <family val="2"/>
        <charset val="204"/>
        <scheme val="minor"/>
      </rPr>
      <t>(Qгвс=Nгвстэ*1)</t>
    </r>
  </si>
  <si>
    <t>Объем тепловой энергии на отопление по ИПУ, а в случае отсутствия ИПУ по формуле 18(1), Гкал (2)</t>
  </si>
  <si>
    <r>
      <t xml:space="preserve">Расход ТЭ в паркинге, Гкал </t>
    </r>
    <r>
      <rPr>
        <b/>
        <sz val="11"/>
        <rFont val="Calibri"/>
        <family val="2"/>
        <charset val="204"/>
        <scheme val="minor"/>
      </rPr>
      <t>(Qп)</t>
    </r>
  </si>
  <si>
    <r>
      <t>Расход горячей воды во всех помещениях дома, куб.м.</t>
    </r>
    <r>
      <rPr>
        <b/>
        <sz val="11"/>
        <rFont val="Calibri"/>
        <family val="2"/>
        <charset val="204"/>
        <scheme val="minor"/>
      </rPr>
      <t>(1)</t>
    </r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</si>
  <si>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theme="1"/>
        <rFont val="Calibri"/>
        <family val="2"/>
        <charset val="204"/>
        <scheme val="minor"/>
      </rPr>
      <t>(Эитп)</t>
    </r>
  </si>
  <si>
    <t>Расчет стоимости горячей воды по формулам 20 и 20(1) Правил 354</t>
  </si>
  <si>
    <t>Расчет платы за отопление по формуле 18 (1) Правил 354</t>
  </si>
  <si>
    <t>Расчет платы за отопление по формуле 18 Правил 354</t>
  </si>
  <si>
    <t>2569609</t>
  </si>
  <si>
    <t>2569613</t>
  </si>
  <si>
    <t>Загуменнова Людмила Ивановна</t>
  </si>
  <si>
    <t>2573446</t>
  </si>
  <si>
    <t>2573451</t>
  </si>
  <si>
    <t>Межерицкая Екатерина Сергеевна</t>
  </si>
  <si>
    <t>Бахмутский Геннадий Николаевич</t>
  </si>
  <si>
    <t>2567051</t>
  </si>
  <si>
    <t>2567050</t>
  </si>
  <si>
    <t>Литвинова Антонида Александровна</t>
  </si>
  <si>
    <t>2352522</t>
  </si>
  <si>
    <t>2352531</t>
  </si>
  <si>
    <t>Барабанцева Ольга Александровна</t>
  </si>
  <si>
    <t>2352530</t>
  </si>
  <si>
    <t>2360258</t>
  </si>
  <si>
    <t>2352532</t>
  </si>
  <si>
    <t>2352535</t>
  </si>
  <si>
    <t>Решетникова Елена Анатольевна</t>
  </si>
  <si>
    <t>2562212</t>
  </si>
  <si>
    <t>2562202</t>
  </si>
  <si>
    <t>2547410</t>
  </si>
  <si>
    <t>Макковеева Любовь Петровна</t>
  </si>
  <si>
    <t>Саморуков Алексей Анатольевич</t>
  </si>
  <si>
    <t>Рахимьянова Наталья Романовна</t>
  </si>
  <si>
    <t>35015465</t>
  </si>
  <si>
    <t>35047840</t>
  </si>
  <si>
    <t>Завалишин Роман Николаевич</t>
  </si>
  <si>
    <t>Тариф на тепловую энергию, рубли (3)</t>
  </si>
  <si>
    <t>Тариф на электрическую энергию, рубли (4)</t>
  </si>
  <si>
    <t>Тариф на холодную воду, рубли (5)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</si>
  <si>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theme="1"/>
        <rFont val="Calibri"/>
        <family val="2"/>
        <charset val="204"/>
        <scheme val="minor"/>
      </rPr>
      <t>(6=Vкр/(Qгвс+Qот)*Nгвстэ)</t>
    </r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</si>
  <si>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(7=5+6*3)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</si>
  <si>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(8=Nгвстэ*6*3,6)</t>
  </si>
  <si>
    <t>Плата за отопление (формула 18), рубли/кв.м. (10=(Qот*3+Эитп*4)/S</t>
  </si>
  <si>
    <t>Соловьева Наталья Михайловна</t>
  </si>
  <si>
    <t>Шпак Алексей Олегович</t>
  </si>
  <si>
    <t>Резниченко Юрий Николаевич</t>
  </si>
  <si>
    <t>Лобанова Наталия Валентиновна</t>
  </si>
  <si>
    <t>Железин Максим Александрович</t>
  </si>
  <si>
    <t>Илюхина Анастасия Викторовна</t>
  </si>
  <si>
    <t>Хромов Дмитрий Васильевич</t>
  </si>
  <si>
    <t>Филимонов Александр Николаевич</t>
  </si>
  <si>
    <t>Ляхов Дмитрий Алексеевич</t>
  </si>
  <si>
    <t>Гранкина Оксана Владимировна</t>
  </si>
  <si>
    <t>Минаев Алексей Гаврилович</t>
  </si>
  <si>
    <t>Красильникова Оксана Валерьевна</t>
  </si>
  <si>
    <t>Макарова Александра Сергеевна</t>
  </si>
  <si>
    <t>Маркова Елена Александровна</t>
  </si>
  <si>
    <t>Гуланян Галина Владимировна</t>
  </si>
  <si>
    <t>Нагоева Светлана Геннадьевна</t>
  </si>
  <si>
    <t>Ландырев Алексей Михайлович</t>
  </si>
  <si>
    <t>Фарахов Роман Фанисович</t>
  </si>
  <si>
    <t>Малахова Ирина Валерьевна</t>
  </si>
  <si>
    <t>Браткова Светлана Васильевна</t>
  </si>
  <si>
    <t>Лапикус Елена Владимировна</t>
  </si>
  <si>
    <t>Дмитриева Ольга Владимировна</t>
  </si>
  <si>
    <t>Мартинович Елена Владимировна</t>
  </si>
  <si>
    <t>Кривенко Дмитрий Витальевич</t>
  </si>
  <si>
    <t>Ушакова Екатерина Сергеевна</t>
  </si>
  <si>
    <t>Миргород Дмитрий Владимирович</t>
  </si>
  <si>
    <t>01.12.2026</t>
  </si>
  <si>
    <t xml:space="preserve"> Нурудинова Сиана Нажмудиновна</t>
  </si>
  <si>
    <t>2567093</t>
  </si>
  <si>
    <t>2567095</t>
  </si>
  <si>
    <t>Гущина Оксана Валерьевна</t>
  </si>
  <si>
    <t>2561172</t>
  </si>
  <si>
    <t>2561163</t>
  </si>
  <si>
    <t>35019005</t>
  </si>
  <si>
    <t>55644197</t>
  </si>
  <si>
    <t>35054702</t>
  </si>
  <si>
    <t>55748060</t>
  </si>
  <si>
    <t>35015497</t>
  </si>
  <si>
    <t>2571608</t>
  </si>
  <si>
    <t>2571618</t>
  </si>
  <si>
    <t>ИНВЕСТСТРОЙКОМПЛЕКС УК</t>
  </si>
  <si>
    <t>Завгородний Вячеслав Николаевич</t>
  </si>
  <si>
    <t>Цыпелев Виктор Васильевич</t>
  </si>
  <si>
    <t>Панова Оксана Анатольевна</t>
  </si>
  <si>
    <t>Войнолович Наталия Сергеевна</t>
  </si>
  <si>
    <t>Подогрев воды для ГВС</t>
  </si>
  <si>
    <t>Показание ТЭ (учет),                Гкал</t>
  </si>
  <si>
    <t>Расход ТЭ скорректированный (расчет) Vкр,                   Гкал</t>
  </si>
  <si>
    <t>2561245</t>
  </si>
  <si>
    <t>2561257</t>
  </si>
  <si>
    <t>Артемьева Юлия Андреевна</t>
  </si>
  <si>
    <t>Голубкова Юлия Анатольевна</t>
  </si>
  <si>
    <t>2357142</t>
  </si>
  <si>
    <t>2357144</t>
  </si>
  <si>
    <t>Максимкина Наталья Владимировна</t>
  </si>
  <si>
    <t>2559516</t>
  </si>
  <si>
    <t>2559507</t>
  </si>
  <si>
    <t>2559502</t>
  </si>
  <si>
    <t>2559504</t>
  </si>
  <si>
    <t>Грешнова Нина Евгеньевна</t>
  </si>
  <si>
    <t>2570027</t>
  </si>
  <si>
    <t>2566536</t>
  </si>
  <si>
    <t>2566529</t>
  </si>
  <si>
    <t>2571388</t>
  </si>
  <si>
    <t>Мосин Сергей Дмитриевич</t>
  </si>
  <si>
    <t>35015484</t>
  </si>
  <si>
    <t>35047826</t>
  </si>
  <si>
    <t>35019036</t>
  </si>
  <si>
    <t>35053808</t>
  </si>
  <si>
    <t>Варданян Лусине Нориковна</t>
  </si>
  <si>
    <t>Коробова Тамара Владимировна</t>
  </si>
  <si>
    <t>Родина Ольга Николаевна</t>
  </si>
  <si>
    <t>Александров Николай Николаевич</t>
  </si>
  <si>
    <t>Шишкин Сергей Александрович</t>
  </si>
  <si>
    <t>Ивановский Алексей Михайлович</t>
  </si>
  <si>
    <t>Ркоян Анастасия Борисовна</t>
  </si>
  <si>
    <t>Киселев Сергей Александрович</t>
  </si>
  <si>
    <t>Матвеев Сергей Анатольевич</t>
  </si>
  <si>
    <t>Хлебникова Мария Валерьевна</t>
  </si>
  <si>
    <t>Доможирова Олеся Викторовна</t>
  </si>
  <si>
    <t>Кречетова Ольга Дмитриевна</t>
  </si>
  <si>
    <t>Академика Грушина д. 10</t>
  </si>
  <si>
    <t>Выставить в квитанциях:</t>
  </si>
  <si>
    <t>КВ. №</t>
  </si>
  <si>
    <t>Объем  м.</t>
  </si>
  <si>
    <t>Цена м.</t>
  </si>
  <si>
    <t>Стоимость руб.</t>
  </si>
  <si>
    <t>Юсупова Венера Салиховна</t>
  </si>
  <si>
    <t>ДЭБП-000504</t>
  </si>
  <si>
    <t>3461798</t>
  </si>
  <si>
    <t>3461810</t>
  </si>
  <si>
    <t>3461808</t>
  </si>
  <si>
    <t>3461616</t>
  </si>
  <si>
    <t>3461811</t>
  </si>
  <si>
    <t>3461806</t>
  </si>
  <si>
    <t>3461809</t>
  </si>
  <si>
    <t>3461609</t>
  </si>
  <si>
    <t>3461803</t>
  </si>
  <si>
    <t>3461605</t>
  </si>
  <si>
    <t>3461805</t>
  </si>
  <si>
    <t>3461611</t>
  </si>
  <si>
    <t>3462046</t>
  </si>
  <si>
    <t>3461786</t>
  </si>
  <si>
    <t>3461820</t>
  </si>
  <si>
    <t>3461818</t>
  </si>
  <si>
    <t>3461815</t>
  </si>
  <si>
    <t>3461826</t>
  </si>
  <si>
    <t>3461813</t>
  </si>
  <si>
    <t>3462044</t>
  </si>
  <si>
    <t>3461595</t>
  </si>
  <si>
    <t>3461825</t>
  </si>
  <si>
    <t>3461589</t>
  </si>
  <si>
    <t>3461590</t>
  </si>
  <si>
    <t>3461902</t>
  </si>
  <si>
    <t>3461905</t>
  </si>
  <si>
    <t>3461836</t>
  </si>
  <si>
    <t>3461906</t>
  </si>
  <si>
    <t>3461839</t>
  </si>
  <si>
    <t>3461910</t>
  </si>
  <si>
    <t>3461830</t>
  </si>
  <si>
    <t>Ширкина Дарья Александровна</t>
  </si>
  <si>
    <t>3461837</t>
  </si>
  <si>
    <t>3461832</t>
  </si>
  <si>
    <t>3461828</t>
  </si>
  <si>
    <t>3461841</t>
  </si>
  <si>
    <t>3461871</t>
  </si>
  <si>
    <t>3461744</t>
  </si>
  <si>
    <t>3461769</t>
  </si>
  <si>
    <t>3461870</t>
  </si>
  <si>
    <t>3461863</t>
  </si>
  <si>
    <t>3461767</t>
  </si>
  <si>
    <t>3461868</t>
  </si>
  <si>
    <t>3461865</t>
  </si>
  <si>
    <t>3461864</t>
  </si>
  <si>
    <t>3461860</t>
  </si>
  <si>
    <t>3461921</t>
  </si>
  <si>
    <t>3461926</t>
  </si>
  <si>
    <t>3461859</t>
  </si>
  <si>
    <t>3461628</t>
  </si>
  <si>
    <t>3461918</t>
  </si>
  <si>
    <t>3461617</t>
  </si>
  <si>
    <t>3461924</t>
  </si>
  <si>
    <t>3461922</t>
  </si>
  <si>
    <t>3461623</t>
  </si>
  <si>
    <t>3461927</t>
  </si>
  <si>
    <t>3461925</t>
  </si>
  <si>
    <t>3461619</t>
  </si>
  <si>
    <t>3461920</t>
  </si>
  <si>
    <t>3461929</t>
  </si>
  <si>
    <t>3461722</t>
  </si>
  <si>
    <t>3461730</t>
  </si>
  <si>
    <t>3461624</t>
  </si>
  <si>
    <t>3461724</t>
  </si>
  <si>
    <t>3461627</t>
  </si>
  <si>
    <t>3461626</t>
  </si>
  <si>
    <t>3461625</t>
  </si>
  <si>
    <t>3461622</t>
  </si>
  <si>
    <t>3462014</t>
  </si>
  <si>
    <t>3461631</t>
  </si>
  <si>
    <t>3461620</t>
  </si>
  <si>
    <t>3462008</t>
  </si>
  <si>
    <t>3462016</t>
  </si>
  <si>
    <t>3462019</t>
  </si>
  <si>
    <t>3461629</t>
  </si>
  <si>
    <t>3462009</t>
  </si>
  <si>
    <t>3462018</t>
  </si>
  <si>
    <t>3461736</t>
  </si>
  <si>
    <t>3461728</t>
  </si>
  <si>
    <t>3461600</t>
  </si>
  <si>
    <t>3462049</t>
  </si>
  <si>
    <t>3462040</t>
  </si>
  <si>
    <t>3462047</t>
  </si>
  <si>
    <t>3462051</t>
  </si>
  <si>
    <t>3462050</t>
  </si>
  <si>
    <t>3461814</t>
  </si>
  <si>
    <t>3462038</t>
  </si>
  <si>
    <t>3461821</t>
  </si>
  <si>
    <t>3461670</t>
  </si>
  <si>
    <t>3461932</t>
  </si>
  <si>
    <t>3461669</t>
  </si>
  <si>
    <t>3461912</t>
  </si>
  <si>
    <t>3461621</t>
  </si>
  <si>
    <t>3461827</t>
  </si>
  <si>
    <t>3461834</t>
  </si>
  <si>
    <t>3461879</t>
  </si>
  <si>
    <t>3461785</t>
  </si>
  <si>
    <t>3461856</t>
  </si>
  <si>
    <t>3461936</t>
  </si>
  <si>
    <t>3461946</t>
  </si>
  <si>
    <t>3461800</t>
  </si>
  <si>
    <t>3461891</t>
  </si>
  <si>
    <t>3461606</t>
  </si>
  <si>
    <t>Сидорук Людмила Михайовна</t>
  </si>
  <si>
    <t>3461614</t>
  </si>
  <si>
    <t>3461900</t>
  </si>
  <si>
    <t>3461894</t>
  </si>
  <si>
    <t>3461607</t>
  </si>
  <si>
    <t>3461901</t>
  </si>
  <si>
    <t>3461615</t>
  </si>
  <si>
    <t>3461895</t>
  </si>
  <si>
    <t>3461753</t>
  </si>
  <si>
    <t>Землянский Алексей Юрьевич</t>
  </si>
  <si>
    <t>3461899</t>
  </si>
  <si>
    <t>03461612</t>
  </si>
  <si>
    <t>3462076</t>
  </si>
  <si>
    <t>3461755</t>
  </si>
  <si>
    <t>3462071</t>
  </si>
  <si>
    <t>3461874</t>
  </si>
  <si>
    <t>3462080</t>
  </si>
  <si>
    <t>3461985</t>
  </si>
  <si>
    <t>Паламарчук Владислав Иванович</t>
  </si>
  <si>
    <t>3461882</t>
  </si>
  <si>
    <t>3462081</t>
  </si>
  <si>
    <t>3461765</t>
  </si>
  <si>
    <t>3461988</t>
  </si>
  <si>
    <t>3461990</t>
  </si>
  <si>
    <t>3461984</t>
  </si>
  <si>
    <t>3461978</t>
  </si>
  <si>
    <t>3461989</t>
  </si>
  <si>
    <t>3461858</t>
  </si>
  <si>
    <t>3461862</t>
  </si>
  <si>
    <t>3461981</t>
  </si>
  <si>
    <t>3461977</t>
  </si>
  <si>
    <t>3461861</t>
  </si>
  <si>
    <t>3462003</t>
  </si>
  <si>
    <t>3462032</t>
  </si>
  <si>
    <t>3461869</t>
  </si>
  <si>
    <t>3462025</t>
  </si>
  <si>
    <t>3462026</t>
  </si>
  <si>
    <t>3462035</t>
  </si>
  <si>
    <t>3462023</t>
  </si>
  <si>
    <t>3461999</t>
  </si>
  <si>
    <t>3462022</t>
  </si>
  <si>
    <t>3462030</t>
  </si>
  <si>
    <t>3462036</t>
  </si>
  <si>
    <t>3461776</t>
  </si>
  <si>
    <t>3461771</t>
  </si>
  <si>
    <t>3461742</t>
  </si>
  <si>
    <t>3461867</t>
  </si>
  <si>
    <t>3461739</t>
  </si>
  <si>
    <t>3461778</t>
  </si>
  <si>
    <t>3462042</t>
  </si>
  <si>
    <t>3461857</t>
  </si>
  <si>
    <t>3461817</t>
  </si>
  <si>
    <t>3461691</t>
  </si>
  <si>
    <t>3461951</t>
  </si>
  <si>
    <t>3461634</t>
  </si>
  <si>
    <t>3461948</t>
  </si>
  <si>
    <t>3461779</t>
  </si>
  <si>
    <t>3461632</t>
  </si>
  <si>
    <t>3461953</t>
  </si>
  <si>
    <t>3461642</t>
  </si>
  <si>
    <t>3461955</t>
  </si>
  <si>
    <t>3461646</t>
  </si>
  <si>
    <t>3461638</t>
  </si>
  <si>
    <t>3461636</t>
  </si>
  <si>
    <t>3465054</t>
  </si>
  <si>
    <t>3461639</t>
  </si>
  <si>
    <t>3461760</t>
  </si>
  <si>
    <t>3461758</t>
  </si>
  <si>
    <t>3462061</t>
  </si>
  <si>
    <t>3461752</t>
  </si>
  <si>
    <t>3462053</t>
  </si>
  <si>
    <t>3461754</t>
  </si>
  <si>
    <t>3461756</t>
  </si>
  <si>
    <t>3461766</t>
  </si>
  <si>
    <t>3461761</t>
  </si>
  <si>
    <t>3461763</t>
  </si>
  <si>
    <t>3461643</t>
  </si>
  <si>
    <t>3461762</t>
  </si>
  <si>
    <t>3461637</t>
  </si>
  <si>
    <t>3461635</t>
  </si>
  <si>
    <t>3461663</t>
  </si>
  <si>
    <t>3461816</t>
  </si>
  <si>
    <t>3462039</t>
  </si>
  <si>
    <t>3461594</t>
  </si>
  <si>
    <t>3461679</t>
  </si>
  <si>
    <t>3462048</t>
  </si>
  <si>
    <t>3461819</t>
  </si>
  <si>
    <t>3461593</t>
  </si>
  <si>
    <t>3461676</t>
  </si>
  <si>
    <t>3461823</t>
  </si>
  <si>
    <t>3462060</t>
  </si>
  <si>
    <t>3462057</t>
  </si>
  <si>
    <t>3462055</t>
  </si>
  <si>
    <t>3462056</t>
  </si>
  <si>
    <t>3462062</t>
  </si>
  <si>
    <t>3462064</t>
  </si>
  <si>
    <t>3462058</t>
  </si>
  <si>
    <t>3462066</t>
  </si>
  <si>
    <t>3462059</t>
  </si>
  <si>
    <t>3461641</t>
  </si>
  <si>
    <t>3461939</t>
  </si>
  <si>
    <t>3461846</t>
  </si>
  <si>
    <t>3461949</t>
  </si>
  <si>
    <t>3461960</t>
  </si>
  <si>
    <t>3461958</t>
  </si>
  <si>
    <t>3461952</t>
  </si>
  <si>
    <t>3461957</t>
  </si>
  <si>
    <t>3461725</t>
  </si>
  <si>
    <t>3461726</t>
  </si>
  <si>
    <t>3461727</t>
  </si>
  <si>
    <t>3461716</t>
  </si>
  <si>
    <t>3461881</t>
  </si>
  <si>
    <t>3461872</t>
  </si>
  <si>
    <t>3461876</t>
  </si>
  <si>
    <t>3461883</t>
  </si>
  <si>
    <t>3461885</t>
  </si>
  <si>
    <t>3461886</t>
  </si>
  <si>
    <t>3461873</t>
  </si>
  <si>
    <t>3461884</t>
  </si>
  <si>
    <t>3461878</t>
  </si>
  <si>
    <t>3461707</t>
  </si>
  <si>
    <t>3462068</t>
  </si>
  <si>
    <t>3462075</t>
  </si>
  <si>
    <t>3461759</t>
  </si>
  <si>
    <t>3462067</t>
  </si>
  <si>
    <t>3462079</t>
  </si>
  <si>
    <t>3462070</t>
  </si>
  <si>
    <t>3462078</t>
  </si>
  <si>
    <t>3462069</t>
  </si>
  <si>
    <t>3462073</t>
  </si>
  <si>
    <t>3462072</t>
  </si>
  <si>
    <t>3461757</t>
  </si>
  <si>
    <t>3461764</t>
  </si>
  <si>
    <t>3461732</t>
  </si>
  <si>
    <t>3461980</t>
  </si>
  <si>
    <t>3461987</t>
  </si>
  <si>
    <t>3462002</t>
  </si>
  <si>
    <t>3462024</t>
  </si>
  <si>
    <t>3462028</t>
  </si>
  <si>
    <t>3461982</t>
  </si>
  <si>
    <t>3461983</t>
  </si>
  <si>
    <t>3461735</t>
  </si>
  <si>
    <t>3461723</t>
  </si>
  <si>
    <t>3461986</t>
  </si>
  <si>
    <t>3461991</t>
  </si>
  <si>
    <t>3461704</t>
  </si>
  <si>
    <t>3461965</t>
  </si>
  <si>
    <t>3461695</t>
  </si>
  <si>
    <t>3461698</t>
  </si>
  <si>
    <t>3461705</t>
  </si>
  <si>
    <t>3461970</t>
  </si>
  <si>
    <t>3461974</t>
  </si>
  <si>
    <t>3462004</t>
  </si>
  <si>
    <t>3462031</t>
  </si>
  <si>
    <t>3462005</t>
  </si>
  <si>
    <t>3462034</t>
  </si>
  <si>
    <t>3462029</t>
  </si>
  <si>
    <t>3461997</t>
  </si>
  <si>
    <t>03461992</t>
  </si>
  <si>
    <t>3461996</t>
  </si>
  <si>
    <t>3461648</t>
  </si>
  <si>
    <t>3461661</t>
  </si>
  <si>
    <t>3461740</t>
  </si>
  <si>
    <t>3461608</t>
  </si>
  <si>
    <t>3461603</t>
  </si>
  <si>
    <t>3461745</t>
  </si>
  <si>
    <t>3461893</t>
  </si>
  <si>
    <t>3461749</t>
  </si>
  <si>
    <t>3461804</t>
  </si>
  <si>
    <t>3461801</t>
  </si>
  <si>
    <t>3461896</t>
  </si>
  <si>
    <t>3461897</t>
  </si>
  <si>
    <t>3461610</t>
  </si>
  <si>
    <t>3461748</t>
  </si>
  <si>
    <t>3461807</t>
  </si>
  <si>
    <t>3461797</t>
  </si>
  <si>
    <t>3461602</t>
  </si>
  <si>
    <t>3461890</t>
  </si>
  <si>
    <t>3461887</t>
  </si>
  <si>
    <t>3461888</t>
  </si>
  <si>
    <t>3461604</t>
  </si>
  <si>
    <t>3461802</t>
  </si>
  <si>
    <t>3461799</t>
  </si>
  <si>
    <t>3461889</t>
  </si>
  <si>
    <t>3461892</t>
  </si>
  <si>
    <t>3461898</t>
  </si>
  <si>
    <t>3461937</t>
  </si>
  <si>
    <t>3461919</t>
  </si>
  <si>
    <t>3461944</t>
  </si>
  <si>
    <t>3461916</t>
  </si>
  <si>
    <t>3461942</t>
  </si>
  <si>
    <t>3461940</t>
  </si>
  <si>
    <t>3461847</t>
  </si>
  <si>
    <t>3461853</t>
  </si>
  <si>
    <t>3461835</t>
  </si>
  <si>
    <t>3461938</t>
  </si>
  <si>
    <t>3461943</t>
  </si>
  <si>
    <t>3461768</t>
  </si>
  <si>
    <t>3461750</t>
  </si>
  <si>
    <t>3461777</t>
  </si>
  <si>
    <t>3461838</t>
  </si>
  <si>
    <t>3461781</t>
  </si>
  <si>
    <t>3461743</t>
  </si>
  <si>
    <t>3461945</t>
  </si>
  <si>
    <t>3461831</t>
  </si>
  <si>
    <t>3461935</t>
  </si>
  <si>
    <t>3461928</t>
  </si>
  <si>
    <t>3461923</t>
  </si>
  <si>
    <t>3461833</t>
  </si>
  <si>
    <t>3462006</t>
  </si>
  <si>
    <t>3461994</t>
  </si>
  <si>
    <t>3461995</t>
  </si>
  <si>
    <t>3462000</t>
  </si>
  <si>
    <t>3461993</t>
  </si>
  <si>
    <t>3461592</t>
  </si>
  <si>
    <t>3462001</t>
  </si>
  <si>
    <t>3461678</t>
  </si>
  <si>
    <t>3461824</t>
  </si>
  <si>
    <t>3461596</t>
  </si>
  <si>
    <t>3461812</t>
  </si>
  <si>
    <t>3461665</t>
  </si>
  <si>
    <t>3461715</t>
  </si>
  <si>
    <t>3461718</t>
  </si>
  <si>
    <t>3461880</t>
  </si>
  <si>
    <t>3461712</t>
  </si>
  <si>
    <t>3461710</t>
  </si>
  <si>
    <t>3461711</t>
  </si>
  <si>
    <t>3461796</t>
  </si>
  <si>
    <t>3461709</t>
  </si>
  <si>
    <t>3461788</t>
  </si>
  <si>
    <t>3461787</t>
  </si>
  <si>
    <t>3461843</t>
  </si>
  <si>
    <t>3461789</t>
  </si>
  <si>
    <t>3461783</t>
  </si>
  <si>
    <t>3461947</t>
  </si>
  <si>
    <t>3462082</t>
  </si>
  <si>
    <t>3462084</t>
  </si>
  <si>
    <t>3462087</t>
  </si>
  <si>
    <t>3461845</t>
  </si>
  <si>
    <t>3461844</t>
  </si>
  <si>
    <t>3461640</t>
  </si>
  <si>
    <t>3461852</t>
  </si>
  <si>
    <t>3462088</t>
  </si>
  <si>
    <t>3461842</t>
  </si>
  <si>
    <t>3461849</t>
  </si>
  <si>
    <t>3461851</t>
  </si>
  <si>
    <t>3461840</t>
  </si>
  <si>
    <t>3461850</t>
  </si>
  <si>
    <t>3461591</t>
  </si>
  <si>
    <t>3461597</t>
  </si>
  <si>
    <t>3461941</t>
  </si>
  <si>
    <t>3461598</t>
  </si>
  <si>
    <t>3461794</t>
  </si>
  <si>
    <t>3461587</t>
  </si>
  <si>
    <t>3461720</t>
  </si>
  <si>
    <t>3461792</t>
  </si>
  <si>
    <t>3461588</t>
  </si>
  <si>
    <t>3461795</t>
  </si>
  <si>
    <t>3461784</t>
  </si>
  <si>
    <t>3461782</t>
  </si>
  <si>
    <t>3461791</t>
  </si>
  <si>
    <t>3461719</t>
  </si>
  <si>
    <t>3461790</t>
  </si>
  <si>
    <t>3461717</t>
  </si>
  <si>
    <t>3461714</t>
  </si>
  <si>
    <t>3461690</t>
  </si>
  <si>
    <t>3461680</t>
  </si>
  <si>
    <t>3461686</t>
  </si>
  <si>
    <t>3461708</t>
  </si>
  <si>
    <t>3461688</t>
  </si>
  <si>
    <t>3461684</t>
  </si>
  <si>
    <t>3461673</t>
  </si>
  <si>
    <t>3462043</t>
  </si>
  <si>
    <t>3461681</t>
  </si>
  <si>
    <t>3461682</t>
  </si>
  <si>
    <t>3462045</t>
  </si>
  <si>
    <t>3461683</t>
  </si>
  <si>
    <t>3462089</t>
  </si>
  <si>
    <t>3462092</t>
  </si>
  <si>
    <t>3461675</t>
  </si>
  <si>
    <t>3462083</t>
  </si>
  <si>
    <t>3462085</t>
  </si>
  <si>
    <t>3462090</t>
  </si>
  <si>
    <t>3462086</t>
  </si>
  <si>
    <t>3461967</t>
  </si>
  <si>
    <t>3462093</t>
  </si>
  <si>
    <t>3462091</t>
  </si>
  <si>
    <t>3461666</t>
  </si>
  <si>
    <t>3461677</t>
  </si>
  <si>
    <t>3461664</t>
  </si>
  <si>
    <t>3461671</t>
  </si>
  <si>
    <t>3461674</t>
  </si>
  <si>
    <t>3461662</t>
  </si>
  <si>
    <t>3461689</t>
  </si>
  <si>
    <t>3461731</t>
  </si>
  <si>
    <t>3461729</t>
  </si>
  <si>
    <t>Аверков Евгений Валериевич</t>
  </si>
  <si>
    <t>3461668</t>
  </si>
  <si>
    <t>3461672</t>
  </si>
  <si>
    <t>3462010</t>
  </si>
  <si>
    <t>3462015</t>
  </si>
  <si>
    <t>3462013</t>
  </si>
  <si>
    <t>3461733</t>
  </si>
  <si>
    <t>3461979</t>
  </si>
  <si>
    <t>3461734</t>
  </si>
  <si>
    <t>3462017</t>
  </si>
  <si>
    <t>Рыкова Надежда Александровна</t>
  </si>
  <si>
    <t>3461908</t>
  </si>
  <si>
    <t>3461911</t>
  </si>
  <si>
    <t>3461931</t>
  </si>
  <si>
    <t>3461903</t>
  </si>
  <si>
    <t>3462007</t>
  </si>
  <si>
    <t>3462012</t>
  </si>
  <si>
    <t>3462021</t>
  </si>
  <si>
    <t>3461930</t>
  </si>
  <si>
    <t>Манукян Артур Вазгенович</t>
  </si>
  <si>
    <t>3461914</t>
  </si>
  <si>
    <t>3461917</t>
  </si>
  <si>
    <t>3461909</t>
  </si>
  <si>
    <t>3461913</t>
  </si>
  <si>
    <t>3461907</t>
  </si>
  <si>
    <t>3461904</t>
  </si>
  <si>
    <t>3461692</t>
  </si>
  <si>
    <t>3461693</t>
  </si>
  <si>
    <t>3461701</t>
  </si>
  <si>
    <t>3461969</t>
  </si>
  <si>
    <t>3461700</t>
  </si>
  <si>
    <t>3461963</t>
  </si>
  <si>
    <t>3461656</t>
  </si>
  <si>
    <t>3461775</t>
  </si>
  <si>
    <t>3461976</t>
  </si>
  <si>
    <t>3461699</t>
  </si>
  <si>
    <t>3461966</t>
  </si>
  <si>
    <t>3461772</t>
  </si>
  <si>
    <t>3461751</t>
  </si>
  <si>
    <t>3461770</t>
  </si>
  <si>
    <t>3461773</t>
  </si>
  <si>
    <t>3461962</t>
  </si>
  <si>
    <t>3462094</t>
  </si>
  <si>
    <t>3461696</t>
  </si>
  <si>
    <t>3461747</t>
  </si>
  <si>
    <t>3461780</t>
  </si>
  <si>
    <t>3461613</t>
  </si>
  <si>
    <t>3461659</t>
  </si>
  <si>
    <t>3461658</t>
  </si>
  <si>
    <t>3461647</t>
  </si>
  <si>
    <t>3461954</t>
  </si>
  <si>
    <t>03461973</t>
  </si>
  <si>
    <t>3461657</t>
  </si>
  <si>
    <t>3461964</t>
  </si>
  <si>
    <t>3461706</t>
  </si>
  <si>
    <t>3461653</t>
  </si>
  <si>
    <t>3461968</t>
  </si>
  <si>
    <t>3461959</t>
  </si>
  <si>
    <t>3461950</t>
  </si>
  <si>
    <t>3461972</t>
  </si>
  <si>
    <t>3461652</t>
  </si>
  <si>
    <t>3461655</t>
  </si>
  <si>
    <t>3461649</t>
  </si>
  <si>
    <t>3461697</t>
  </si>
  <si>
    <t>3461660</t>
  </si>
  <si>
    <t>3461654</t>
  </si>
  <si>
    <t>Расход ТЭ (март),       Гкал</t>
  </si>
  <si>
    <t>2565736</t>
  </si>
  <si>
    <t>2565734</t>
  </si>
  <si>
    <t>2571162</t>
  </si>
  <si>
    <t>2571177</t>
  </si>
  <si>
    <t>Перерасчет</t>
  </si>
  <si>
    <t>Итого:</t>
  </si>
  <si>
    <t>Утилизация песка Ак. Грушина 10</t>
  </si>
  <si>
    <t>ДЭБП-00525</t>
  </si>
  <si>
    <r>
      <t xml:space="preserve">Примечание   </t>
    </r>
    <r>
      <rPr>
        <b/>
        <sz val="12"/>
        <rFont val="Arial"/>
        <family val="2"/>
        <charset val="204"/>
      </rPr>
      <t>Среднее</t>
    </r>
  </si>
  <si>
    <t>м2</t>
  </si>
  <si>
    <t>Трунтов Павел Сергеевич</t>
  </si>
  <si>
    <t>Городненко Иван Иванович</t>
  </si>
  <si>
    <t>Пузикова Галина Владимировна</t>
  </si>
  <si>
    <t>Лазарева Анна Александровна</t>
  </si>
  <si>
    <t>3461877</t>
  </si>
  <si>
    <t>3461650</t>
  </si>
  <si>
    <t>Панченко Юрий Викторович</t>
  </si>
  <si>
    <t>3462095</t>
  </si>
  <si>
    <t>3461702</t>
  </si>
  <si>
    <t>Кургузов Николай Евгеньевич</t>
  </si>
  <si>
    <t>2571396</t>
  </si>
  <si>
    <t>2571382</t>
  </si>
  <si>
    <t>2569552</t>
  </si>
  <si>
    <t>2547417</t>
  </si>
  <si>
    <t>35018846</t>
  </si>
  <si>
    <t>55748076</t>
  </si>
  <si>
    <t xml:space="preserve"> Гкал     </t>
  </si>
  <si>
    <t xml:space="preserve">Холодная вода для нужд горячего водоснабжения </t>
  </si>
  <si>
    <t>сделала</t>
  </si>
  <si>
    <t>Куликова Оксана Николаевна</t>
  </si>
  <si>
    <t>Куликов Сергей Александрович</t>
  </si>
  <si>
    <t>Патрулин Сергей Владимирович</t>
  </si>
  <si>
    <t>Орлов Сергей Владимирович</t>
  </si>
  <si>
    <t>ХВС</t>
  </si>
  <si>
    <t>ГВС</t>
  </si>
  <si>
    <t>19_2362352</t>
  </si>
  <si>
    <t>19_2362358</t>
  </si>
  <si>
    <t xml:space="preserve"> Х2569543</t>
  </si>
  <si>
    <t xml:space="preserve"> Г256959</t>
  </si>
  <si>
    <t>Х2569635</t>
  </si>
  <si>
    <t>Г2569639</t>
  </si>
  <si>
    <t>Х2563032</t>
  </si>
  <si>
    <t>Х2562256</t>
  </si>
  <si>
    <t>Г2562259</t>
  </si>
  <si>
    <t>Х2352735</t>
  </si>
  <si>
    <t>Г2381361</t>
  </si>
  <si>
    <t>Х2381357</t>
  </si>
  <si>
    <t>Г2381344</t>
  </si>
  <si>
    <t>Г2352740</t>
  </si>
  <si>
    <t>Х2352722</t>
  </si>
  <si>
    <t>Х2381355</t>
  </si>
  <si>
    <t>Г2381356</t>
  </si>
  <si>
    <t>Вывоз строительного мусора июнь 2021</t>
  </si>
  <si>
    <t>Х 35025340</t>
  </si>
  <si>
    <t>Г 2155126</t>
  </si>
  <si>
    <t>Г 2155123</t>
  </si>
  <si>
    <t>Х 2559514</t>
  </si>
  <si>
    <t>Х 2155131</t>
  </si>
  <si>
    <t>Г 2561273</t>
  </si>
  <si>
    <t>Х 2561266</t>
  </si>
  <si>
    <t>Х 2565785</t>
  </si>
  <si>
    <t>Г 2565782</t>
  </si>
  <si>
    <t>Х 1020606</t>
  </si>
  <si>
    <t>Г 2572370</t>
  </si>
  <si>
    <t xml:space="preserve"> Х 19_2572366    </t>
  </si>
  <si>
    <t>Г 19_2572377   </t>
  </si>
  <si>
    <t>ХВС 2571173</t>
  </si>
  <si>
    <t xml:space="preserve">  ХВС 2571165 </t>
  </si>
  <si>
    <t xml:space="preserve">ГВС 2571180 </t>
  </si>
  <si>
    <t xml:space="preserve">ГВС 2571170 </t>
  </si>
  <si>
    <t>Х 2560906</t>
  </si>
  <si>
    <t>Х 2560918</t>
  </si>
  <si>
    <t>Г 2560910</t>
  </si>
  <si>
    <t xml:space="preserve"> Х2567461</t>
  </si>
  <si>
    <t>Х 2572336</t>
  </si>
  <si>
    <t>Г 2567473</t>
  </si>
  <si>
    <t>Г2572328</t>
  </si>
  <si>
    <t>Г 2569638</t>
  </si>
  <si>
    <t>Х 19_2561706</t>
  </si>
  <si>
    <t>Г 19_2561704</t>
  </si>
  <si>
    <t>Х 2566530</t>
  </si>
  <si>
    <t>Х2566521</t>
  </si>
  <si>
    <t>Г 2566525</t>
  </si>
  <si>
    <t>Г 2566531</t>
  </si>
  <si>
    <t>Х2352525</t>
  </si>
  <si>
    <t>Г 2352537</t>
  </si>
  <si>
    <t>Х 2572331</t>
  </si>
  <si>
    <t>Г 2572337</t>
  </si>
  <si>
    <t>Курганова Анастасия Владимировна</t>
  </si>
  <si>
    <t>Х2562213</t>
  </si>
  <si>
    <t>Г2562207</t>
  </si>
  <si>
    <t>Х2562206</t>
  </si>
  <si>
    <t>Х2562217</t>
  </si>
  <si>
    <t>Г2562208</t>
  </si>
  <si>
    <t>Г2562203</t>
  </si>
  <si>
    <t>Г2569544</t>
  </si>
  <si>
    <t>Г2569549</t>
  </si>
  <si>
    <t>Х2569554</t>
  </si>
  <si>
    <t>Х2569558</t>
  </si>
  <si>
    <t>Х2569550</t>
  </si>
  <si>
    <t>Г2569548</t>
  </si>
  <si>
    <t>Х2569551</t>
  </si>
  <si>
    <t>Г2569555</t>
  </si>
  <si>
    <t>Х2547409</t>
  </si>
  <si>
    <t>Г2547403</t>
  </si>
  <si>
    <t>Х2352727</t>
  </si>
  <si>
    <t>Г2352730</t>
  </si>
  <si>
    <t>Х2352724</t>
  </si>
  <si>
    <t>Г2352729</t>
  </si>
  <si>
    <t>ХВС 19_2352731 </t>
  </si>
  <si>
    <t>ГВС 19_2352721 </t>
  </si>
  <si>
    <t>Х2368322</t>
  </si>
  <si>
    <t>Г2561162</t>
  </si>
  <si>
    <t>Х2561179</t>
  </si>
  <si>
    <t>Г2561176</t>
  </si>
  <si>
    <t>Г2561178</t>
  </si>
  <si>
    <t>Х2561171</t>
  </si>
  <si>
    <t>Х2570145</t>
  </si>
  <si>
    <t>Г2570156</t>
  </si>
  <si>
    <t>Х35027718</t>
  </si>
  <si>
    <t>Г35054742</t>
  </si>
  <si>
    <t>Х2976389</t>
  </si>
  <si>
    <t>Г2976393</t>
  </si>
  <si>
    <t>Х35027724</t>
  </si>
  <si>
    <t>Г35049104</t>
  </si>
  <si>
    <t>Х55756878</t>
  </si>
  <si>
    <t>Г35049131</t>
  </si>
  <si>
    <t>Г35054745</t>
  </si>
  <si>
    <t>Х35027735</t>
  </si>
  <si>
    <t>Х35027706</t>
  </si>
  <si>
    <t>Г35050345</t>
  </si>
  <si>
    <t>Х35025033</t>
  </si>
  <si>
    <t>Г35050324</t>
  </si>
  <si>
    <t>Х35027729</t>
  </si>
  <si>
    <t>Г35050325</t>
  </si>
  <si>
    <t>Х794400</t>
  </si>
  <si>
    <t>Г790600</t>
  </si>
  <si>
    <t>Х35016313 </t>
  </si>
  <si>
    <t>Г55748115</t>
  </si>
  <si>
    <t>Х35018837</t>
  </si>
  <si>
    <t>Г55748088</t>
  </si>
  <si>
    <t>Х35018819</t>
  </si>
  <si>
    <t>Г55748114</t>
  </si>
  <si>
    <t>Х2567468</t>
  </si>
  <si>
    <t>Ш55748064</t>
  </si>
  <si>
    <t>Х2571645</t>
  </si>
  <si>
    <t>Г2571647</t>
  </si>
  <si>
    <t>Х2567010</t>
  </si>
  <si>
    <t>Г2567008</t>
  </si>
  <si>
    <t>Х2573614</t>
  </si>
  <si>
    <t>Г2573610</t>
  </si>
  <si>
    <t>Х2547419</t>
  </si>
  <si>
    <t>Г2547401</t>
  </si>
  <si>
    <t>Х35019033</t>
  </si>
  <si>
    <t>Г55739924</t>
  </si>
  <si>
    <t>х2155133</t>
  </si>
  <si>
    <t>х2571642</t>
  </si>
  <si>
    <t>г2571649</t>
  </si>
  <si>
    <t>г2155140</t>
  </si>
  <si>
    <t>г2569630</t>
  </si>
  <si>
    <t>г2567002</t>
  </si>
  <si>
    <t>х2569625</t>
  </si>
  <si>
    <t>х2567009</t>
  </si>
  <si>
    <t>х2563033</t>
  </si>
  <si>
    <t>г2563036</t>
  </si>
  <si>
    <t>х2572329</t>
  </si>
  <si>
    <t>г2572330</t>
  </si>
  <si>
    <t>х2562215</t>
  </si>
  <si>
    <t>г2569560</t>
  </si>
  <si>
    <t>Х2561256</t>
  </si>
  <si>
    <t>Г2561251</t>
  </si>
  <si>
    <t>кВт</t>
  </si>
  <si>
    <t>х2571601</t>
  </si>
  <si>
    <t>г2571619</t>
  </si>
  <si>
    <t>г2571604</t>
  </si>
  <si>
    <t>х2571610</t>
  </si>
  <si>
    <t xml:space="preserve">Кургалов </t>
  </si>
  <si>
    <t>х2357159</t>
  </si>
  <si>
    <t>г2357154</t>
  </si>
  <si>
    <t>Х2559503</t>
  </si>
  <si>
    <t>Г2559515</t>
  </si>
  <si>
    <t>Х2559508</t>
  </si>
  <si>
    <t>Г2559511</t>
  </si>
  <si>
    <t>Х2560912</t>
  </si>
  <si>
    <t>Г2560905</t>
  </si>
  <si>
    <t>Х2560913</t>
  </si>
  <si>
    <t>Г2560920</t>
  </si>
  <si>
    <t>Х2566856</t>
  </si>
  <si>
    <t>Г2566857</t>
  </si>
  <si>
    <t>Х2561619</t>
  </si>
  <si>
    <t>Х2565641</t>
  </si>
  <si>
    <t>Г2565655</t>
  </si>
  <si>
    <t>Х 2569629</t>
  </si>
  <si>
    <t>Х 2569634</t>
  </si>
  <si>
    <t>Г 2569631</t>
  </si>
  <si>
    <t>Г 2569622</t>
  </si>
  <si>
    <t>Г 2569632</t>
  </si>
  <si>
    <t>Х 2569636</t>
  </si>
  <si>
    <t>Х 2569637</t>
  </si>
  <si>
    <t>Х 2570031</t>
  </si>
  <si>
    <t>Г 2570039</t>
  </si>
  <si>
    <t>х 200544805</t>
  </si>
  <si>
    <t>г 200570735</t>
  </si>
  <si>
    <t>Х 2571395</t>
  </si>
  <si>
    <t>Г 2562222</t>
  </si>
  <si>
    <t>Х 2352539</t>
  </si>
  <si>
    <t>Г 2352524</t>
  </si>
  <si>
    <t>Г2563028</t>
  </si>
  <si>
    <t>Х 2572367</t>
  </si>
  <si>
    <t>Г 2572372</t>
  </si>
  <si>
    <t>Х 2569557</t>
  </si>
  <si>
    <t>Г 2569546</t>
  </si>
  <si>
    <t>Х2547416</t>
  </si>
  <si>
    <t>Г2547411</t>
  </si>
  <si>
    <t>Г 2368329</t>
  </si>
  <si>
    <t>Х 35027720</t>
  </si>
  <si>
    <t>Г 35039800</t>
  </si>
  <si>
    <t>Х35016324</t>
  </si>
  <si>
    <t>Г35050301</t>
  </si>
  <si>
    <t>Х 55748400</t>
  </si>
  <si>
    <t>Г2567477</t>
  </si>
  <si>
    <t>Варданян</t>
  </si>
  <si>
    <t>Илюхина</t>
  </si>
  <si>
    <t>Марушкина</t>
  </si>
  <si>
    <t>Патрулин</t>
  </si>
  <si>
    <t>Шишкин</t>
  </si>
  <si>
    <t>Меликова</t>
  </si>
  <si>
    <t>Маркова</t>
  </si>
  <si>
    <t>Панченко</t>
  </si>
  <si>
    <t>Лазарева</t>
  </si>
  <si>
    <t>Мешкова</t>
  </si>
  <si>
    <t>Петрович Антон Михайлович</t>
  </si>
  <si>
    <t>Кадиров Дарвин Агалиевич</t>
  </si>
  <si>
    <t>Х2572361</t>
  </si>
  <si>
    <t>Г2572375</t>
  </si>
  <si>
    <t>Х35019854</t>
  </si>
  <si>
    <t>Г35050309</t>
  </si>
  <si>
    <t>Х2571650</t>
  </si>
  <si>
    <t>Г2571646</t>
  </si>
  <si>
    <t>Х2567473</t>
  </si>
  <si>
    <t>Х2562328</t>
  </si>
  <si>
    <t>Г2567461</t>
  </si>
  <si>
    <t>Г2567486</t>
  </si>
  <si>
    <t>Х2562227</t>
  </si>
  <si>
    <t>Г2562224</t>
  </si>
  <si>
    <t>х2562228</t>
  </si>
  <si>
    <t>г2562233</t>
  </si>
  <si>
    <t>Х2569542</t>
  </si>
  <si>
    <t>Г2569556</t>
  </si>
  <si>
    <t>Х2352723</t>
  </si>
  <si>
    <t>Г2352732</t>
  </si>
  <si>
    <t>Х35054853</t>
  </si>
  <si>
    <t>Г35015470</t>
  </si>
  <si>
    <t>Х35027741</t>
  </si>
  <si>
    <t>Г35053819</t>
  </si>
  <si>
    <t>Лесовая</t>
  </si>
  <si>
    <t>Х25661212</t>
  </si>
  <si>
    <t>Х2561220</t>
  </si>
  <si>
    <t>Г2561217</t>
  </si>
  <si>
    <t>Г2561202</t>
  </si>
  <si>
    <t>Новые</t>
  </si>
  <si>
    <t xml:space="preserve">Есть изменения </t>
  </si>
  <si>
    <t>Улица Академика Грушина, 10</t>
  </si>
  <si>
    <t>Х 2561171</t>
  </si>
  <si>
    <t>Г 2561178</t>
  </si>
  <si>
    <t>Х 2571606</t>
  </si>
  <si>
    <t>Г 2571607</t>
  </si>
  <si>
    <t>Х 2565792</t>
  </si>
  <si>
    <t>Г 2565787</t>
  </si>
  <si>
    <t>Х 2562243</t>
  </si>
  <si>
    <t>Г 2562257</t>
  </si>
  <si>
    <t>Х 19_2562252</t>
  </si>
  <si>
    <t>Г 19_2562242</t>
  </si>
  <si>
    <t>Г19_2562253</t>
  </si>
  <si>
    <t>Х_20-3769463</t>
  </si>
  <si>
    <t>Х 19_2562241</t>
  </si>
  <si>
    <t>Г_192562249</t>
  </si>
  <si>
    <t>Х 19_2362350</t>
  </si>
  <si>
    <t>Родина Ксения Александровна</t>
  </si>
  <si>
    <t>Г 19_2362342</t>
  </si>
  <si>
    <t>х 2362359</t>
  </si>
  <si>
    <t>г 2362346</t>
  </si>
  <si>
    <t>Х 2357157</t>
  </si>
  <si>
    <t>Х2357150</t>
  </si>
  <si>
    <t>Г2357158</t>
  </si>
  <si>
    <t>Г2357155</t>
  </si>
  <si>
    <t>Х 2560904</t>
  </si>
  <si>
    <t>Г2560916</t>
  </si>
  <si>
    <t>Г 20_3769462</t>
  </si>
  <si>
    <t>Г 2561115</t>
  </si>
  <si>
    <t>Г 2571578</t>
  </si>
  <si>
    <t>Х 2571577</t>
  </si>
  <si>
    <t>Г 2561107</t>
  </si>
  <si>
    <t xml:space="preserve"> Х2570763</t>
  </si>
  <si>
    <t xml:space="preserve"> Х2356364</t>
  </si>
  <si>
    <t>Х 2561703</t>
  </si>
  <si>
    <t>Г 2570028</t>
  </si>
  <si>
    <t>Х 2566532</t>
  </si>
  <si>
    <t>Г 2566523</t>
  </si>
  <si>
    <t>Х 2566522</t>
  </si>
  <si>
    <t>Г 2566528</t>
  </si>
  <si>
    <t>Х3769472</t>
  </si>
  <si>
    <t>Г3769465</t>
  </si>
  <si>
    <t>Х35019037</t>
  </si>
  <si>
    <t>Г55644169</t>
  </si>
  <si>
    <t>Х200396621 </t>
  </si>
  <si>
    <t>Г200378501 </t>
  </si>
  <si>
    <t>От 20.09.2021</t>
  </si>
  <si>
    <t>Авалян Л.М.</t>
  </si>
  <si>
    <t>Х 2555772</t>
  </si>
  <si>
    <t>Х 2555764</t>
  </si>
  <si>
    <t>Г 2555778</t>
  </si>
  <si>
    <t>Г 2555766</t>
  </si>
  <si>
    <t>ХВС 2356363</t>
  </si>
  <si>
    <t>ГВС2561219</t>
  </si>
  <si>
    <t>Марков Р.В.</t>
  </si>
  <si>
    <t>Х 2499270</t>
  </si>
  <si>
    <t>Г 2499267</t>
  </si>
  <si>
    <t>Сидорова А.М.</t>
  </si>
  <si>
    <t>Х 2563025</t>
  </si>
  <si>
    <t>Г 2563029</t>
  </si>
  <si>
    <t>Х 35015459</t>
  </si>
  <si>
    <t>Г 35040081</t>
  </si>
  <si>
    <t>Х 2565794</t>
  </si>
  <si>
    <t>Г 2565786</t>
  </si>
  <si>
    <t>Новикова О.В.</t>
  </si>
  <si>
    <t>Х 2571615</t>
  </si>
  <si>
    <t>Г 2571617</t>
  </si>
  <si>
    <t>Х 35015493</t>
  </si>
  <si>
    <t>Г 35042089</t>
  </si>
  <si>
    <t>Х 178144</t>
  </si>
  <si>
    <t>Х 095818</t>
  </si>
  <si>
    <t>Г 195309</t>
  </si>
  <si>
    <t>Г 202279</t>
  </si>
  <si>
    <t>Зайцева Т.Л.</t>
  </si>
  <si>
    <t>Х 35019031</t>
  </si>
  <si>
    <t>Г 55739926</t>
  </si>
  <si>
    <t>Х 2555765</t>
  </si>
  <si>
    <t>Х 2555768</t>
  </si>
  <si>
    <t>Г 2555761</t>
  </si>
  <si>
    <t>Г 2555769</t>
  </si>
  <si>
    <t>Х 35025015</t>
  </si>
  <si>
    <t>Г 55748068</t>
  </si>
  <si>
    <t>Х 35016346</t>
  </si>
  <si>
    <t>Г 55748065</t>
  </si>
  <si>
    <t>Х 2562230</t>
  </si>
  <si>
    <t>Г 2562227</t>
  </si>
  <si>
    <t>Домахин В.А</t>
  </si>
  <si>
    <t>Х 2570021</t>
  </si>
  <si>
    <t>Г 2570033</t>
  </si>
  <si>
    <t>Х 218639</t>
  </si>
  <si>
    <t>Г 220899</t>
  </si>
  <si>
    <t>Х 299184727</t>
  </si>
  <si>
    <t>Г 2001184735</t>
  </si>
  <si>
    <t>Г 2492731</t>
  </si>
  <si>
    <t>Х 2492740</t>
  </si>
  <si>
    <t>Х19_2567005</t>
  </si>
  <si>
    <t>Х19_2567019</t>
  </si>
  <si>
    <t>Г19_2567004</t>
  </si>
  <si>
    <t>Г19_2567020</t>
  </si>
  <si>
    <t>Х19_2571179</t>
  </si>
  <si>
    <t>Г19_2571176</t>
  </si>
  <si>
    <t>Х19_2567061 </t>
  </si>
  <si>
    <t xml:space="preserve">Г19_2577078 </t>
  </si>
  <si>
    <t>Х 19_2560909</t>
  </si>
  <si>
    <t>Г 19_2560915</t>
  </si>
  <si>
    <t>Х 19_2560908</t>
  </si>
  <si>
    <t>Г 19_2560911</t>
  </si>
  <si>
    <t>ХВС 2565646 </t>
  </si>
  <si>
    <t xml:space="preserve">ХВС 2565645 </t>
  </si>
  <si>
    <t xml:space="preserve">ГВС 2565659 </t>
  </si>
  <si>
    <t>ГВС 2565656 </t>
  </si>
  <si>
    <t xml:space="preserve"> Г2570146</t>
  </si>
  <si>
    <t>Х 2570149</t>
  </si>
  <si>
    <t>Х35019004</t>
  </si>
  <si>
    <t>Г55750945</t>
  </si>
  <si>
    <t>Г 2561718</t>
  </si>
  <si>
    <t>Х 2561712</t>
  </si>
  <si>
    <t>Х1011033505805</t>
  </si>
  <si>
    <t>Г1011034471505</t>
  </si>
  <si>
    <t>Г1011033678707</t>
  </si>
  <si>
    <t>Г 2571178</t>
  </si>
  <si>
    <t>Х 2571175</t>
  </si>
  <si>
    <t>Х 2565797</t>
  </si>
  <si>
    <t>Х 2565783</t>
  </si>
  <si>
    <t>Г 2565781</t>
  </si>
  <si>
    <t>Г 2565788</t>
  </si>
  <si>
    <t>Х 2565798</t>
  </si>
  <si>
    <t>Х 2570152</t>
  </si>
  <si>
    <t>Г 2565795</t>
  </si>
  <si>
    <t>Г 2562210</t>
  </si>
  <si>
    <t>Х19_2570030</t>
  </si>
  <si>
    <t>Г19_2570026</t>
  </si>
  <si>
    <t>Бекленищев А.Н.</t>
  </si>
  <si>
    <t>Х 2566529</t>
  </si>
  <si>
    <t>Г 2566536</t>
  </si>
  <si>
    <t>Х 19_2571643 </t>
  </si>
  <si>
    <t>Х19_2571652 </t>
  </si>
  <si>
    <t>Г 19_2571657 </t>
  </si>
  <si>
    <t>Г 19_2571659 </t>
  </si>
  <si>
    <t>Абрамова Г.С.</t>
  </si>
  <si>
    <t>Х 2570025</t>
  </si>
  <si>
    <t>Г 2570024</t>
  </si>
  <si>
    <t>Щикулин Н.В.</t>
  </si>
  <si>
    <t>Х2570148</t>
  </si>
  <si>
    <t>Х2570147</t>
  </si>
  <si>
    <t>Г2570154</t>
  </si>
  <si>
    <t>Г2556502</t>
  </si>
  <si>
    <t>Павлова</t>
  </si>
  <si>
    <t>Изменить начальные показания</t>
  </si>
  <si>
    <t>От 18.10.2021</t>
  </si>
  <si>
    <t>Улица Академика Грушина</t>
  </si>
  <si>
    <t>Дом № 10</t>
  </si>
  <si>
    <t>ДЭБП-00808</t>
  </si>
  <si>
    <t>ХВС, ГВС Норматив</t>
  </si>
  <si>
    <t>35019854</t>
  </si>
  <si>
    <t>35050309</t>
  </si>
  <si>
    <t>35025340</t>
  </si>
  <si>
    <t xml:space="preserve"> 2561171</t>
  </si>
  <si>
    <t xml:space="preserve"> 2561178</t>
  </si>
  <si>
    <t>2571604</t>
  </si>
  <si>
    <t>2571610</t>
  </si>
  <si>
    <t>2571601</t>
  </si>
  <si>
    <t>2571619</t>
  </si>
  <si>
    <t>2571606</t>
  </si>
  <si>
    <t>2571607</t>
  </si>
  <si>
    <t>Новикова Ольга Васильевна</t>
  </si>
  <si>
    <t>2561256</t>
  </si>
  <si>
    <t>2561251</t>
  </si>
  <si>
    <t>200378501</t>
  </si>
  <si>
    <t>200396621</t>
  </si>
  <si>
    <t>Х062</t>
  </si>
  <si>
    <t>Г062</t>
  </si>
  <si>
    <t>2155126</t>
  </si>
  <si>
    <t>2155123</t>
  </si>
  <si>
    <t>2155131</t>
  </si>
  <si>
    <t>2559514</t>
  </si>
  <si>
    <t>2155133</t>
  </si>
  <si>
    <t>2571645</t>
  </si>
  <si>
    <t>2571647</t>
  </si>
  <si>
    <t>101076</t>
  </si>
  <si>
    <t>ХВС76Г10</t>
  </si>
  <si>
    <t>2571652</t>
  </si>
  <si>
    <t>2571659</t>
  </si>
  <si>
    <t>2571643</t>
  </si>
  <si>
    <t>2571657</t>
  </si>
  <si>
    <t>2571650</t>
  </si>
  <si>
    <t>2571646</t>
  </si>
  <si>
    <t>2561273</t>
  </si>
  <si>
    <t>2561266</t>
  </si>
  <si>
    <t>01.08.2027</t>
  </si>
  <si>
    <t>2565792</t>
  </si>
  <si>
    <t>2565787</t>
  </si>
  <si>
    <t>2565785</t>
  </si>
  <si>
    <t>2565782</t>
  </si>
  <si>
    <t>2565794</t>
  </si>
  <si>
    <t>2565786</t>
  </si>
  <si>
    <t>2565783</t>
  </si>
  <si>
    <t>2565781</t>
  </si>
  <si>
    <t>2565788</t>
  </si>
  <si>
    <t>2565797</t>
  </si>
  <si>
    <t>2572370</t>
  </si>
  <si>
    <t>1020606</t>
  </si>
  <si>
    <t>01.01.2027</t>
  </si>
  <si>
    <t>19_2572366</t>
  </si>
  <si>
    <t>192572377</t>
  </si>
  <si>
    <t>Х101</t>
  </si>
  <si>
    <t>Г101</t>
  </si>
  <si>
    <t>2567002</t>
  </si>
  <si>
    <t>2567009</t>
  </si>
  <si>
    <t>2569625</t>
  </si>
  <si>
    <t>2569630</t>
  </si>
  <si>
    <t>2567010</t>
  </si>
  <si>
    <t>2567008</t>
  </si>
  <si>
    <t>2571170</t>
  </si>
  <si>
    <t>2571180</t>
  </si>
  <si>
    <t>2571165</t>
  </si>
  <si>
    <t>2571173</t>
  </si>
  <si>
    <t>2571178</t>
  </si>
  <si>
    <t>2571175</t>
  </si>
  <si>
    <t>Лесовой Игорь Сергеевич</t>
  </si>
  <si>
    <t>2561220</t>
  </si>
  <si>
    <t>25661212</t>
  </si>
  <si>
    <t>2561202</t>
  </si>
  <si>
    <t>2561217</t>
  </si>
  <si>
    <t>Х118</t>
  </si>
  <si>
    <t>Г118</t>
  </si>
  <si>
    <t>Х2555765</t>
  </si>
  <si>
    <t>Х2555768</t>
  </si>
  <si>
    <t>Г2555761</t>
  </si>
  <si>
    <t>Г2555769</t>
  </si>
  <si>
    <t>Авалян Лева Мехакович</t>
  </si>
  <si>
    <t>2562257</t>
  </si>
  <si>
    <t>2562243</t>
  </si>
  <si>
    <t>2562250</t>
  </si>
  <si>
    <t>2562246</t>
  </si>
  <si>
    <t>2562251</t>
  </si>
  <si>
    <t>2562260</t>
  </si>
  <si>
    <t>Домахина Ольга Сергеевна</t>
  </si>
  <si>
    <t>19_2562253</t>
  </si>
  <si>
    <t>19_2562242</t>
  </si>
  <si>
    <t>20-3769463</t>
  </si>
  <si>
    <t>2562256</t>
  </si>
  <si>
    <t>2562259</t>
  </si>
  <si>
    <t>19_2562241</t>
  </si>
  <si>
    <t>192562249</t>
  </si>
  <si>
    <t>2567078</t>
  </si>
  <si>
    <t>2567061</t>
  </si>
  <si>
    <t>2362346</t>
  </si>
  <si>
    <t>2362359</t>
  </si>
  <si>
    <t>192362352</t>
  </si>
  <si>
    <t>Трунтова Галина Александровна</t>
  </si>
  <si>
    <t>192362358</t>
  </si>
  <si>
    <t>1234</t>
  </si>
  <si>
    <t>Г2569603</t>
  </si>
  <si>
    <t>Шафаренко Дмитрий Александрович</t>
  </si>
  <si>
    <t>Прокопенко Евгений Григорьевич</t>
  </si>
  <si>
    <t>2357155</t>
  </si>
  <si>
    <t>2357158</t>
  </si>
  <si>
    <t>2357157</t>
  </si>
  <si>
    <t>2357150</t>
  </si>
  <si>
    <t>2357154</t>
  </si>
  <si>
    <t>2357159</t>
  </si>
  <si>
    <t>Х2559513</t>
  </si>
  <si>
    <t>2559515</t>
  </si>
  <si>
    <t>2559503</t>
  </si>
  <si>
    <t>2559508</t>
  </si>
  <si>
    <t>2559511</t>
  </si>
  <si>
    <t>Зобнина Лариса Вячеславовна</t>
  </si>
  <si>
    <t>2554784</t>
  </si>
  <si>
    <t>2560913</t>
  </si>
  <si>
    <t>2560920</t>
  </si>
  <si>
    <t>Покатилов Александр Юрьевич</t>
  </si>
  <si>
    <t>250912</t>
  </si>
  <si>
    <t>2560905</t>
  </si>
  <si>
    <t>2560904</t>
  </si>
  <si>
    <t>2560916</t>
  </si>
  <si>
    <t>2560910</t>
  </si>
  <si>
    <t>2560918</t>
  </si>
  <si>
    <t>2560906</t>
  </si>
  <si>
    <t>Думова Анжела Аркадьевна</t>
  </si>
  <si>
    <t>Г183</t>
  </si>
  <si>
    <t>Х183</t>
  </si>
  <si>
    <t>2566857</t>
  </si>
  <si>
    <t>2566856</t>
  </si>
  <si>
    <t>Вашаева Дарья Юрьевна</t>
  </si>
  <si>
    <t>2561619</t>
  </si>
  <si>
    <t>20_3769462</t>
  </si>
  <si>
    <t xml:space="preserve"> 2573458</t>
  </si>
  <si>
    <t xml:space="preserve"> 2573441</t>
  </si>
  <si>
    <t>2572328</t>
  </si>
  <si>
    <t>2567473</t>
  </si>
  <si>
    <t>2572336</t>
  </si>
  <si>
    <t>2567461</t>
  </si>
  <si>
    <t>2571577</t>
  </si>
  <si>
    <t>2571578</t>
  </si>
  <si>
    <t>2356364</t>
  </si>
  <si>
    <t>2570763</t>
  </si>
  <si>
    <t>2561107</t>
  </si>
  <si>
    <t>2561115</t>
  </si>
  <si>
    <t>Меликов Анар Чингиз Оглы</t>
  </si>
  <si>
    <t>Х207</t>
  </si>
  <si>
    <t>Г207</t>
  </si>
  <si>
    <t>2569629</t>
  </si>
  <si>
    <t>2569638</t>
  </si>
  <si>
    <t>2569634</t>
  </si>
  <si>
    <t>2569631</t>
  </si>
  <si>
    <t xml:space="preserve"> 2569632</t>
  </si>
  <si>
    <t xml:space="preserve"> 2569622</t>
  </si>
  <si>
    <t>2569636</t>
  </si>
  <si>
    <t>2569637</t>
  </si>
  <si>
    <t>2569635</t>
  </si>
  <si>
    <t>2569639</t>
  </si>
  <si>
    <t>2565795</t>
  </si>
  <si>
    <t>2565798</t>
  </si>
  <si>
    <t>2570152</t>
  </si>
  <si>
    <t>2562210</t>
  </si>
  <si>
    <t>Г2570024</t>
  </si>
  <si>
    <t>Х2570025</t>
  </si>
  <si>
    <t>Бекленищев Алексей Николаевич</t>
  </si>
  <si>
    <t>2565655</t>
  </si>
  <si>
    <t>2565641</t>
  </si>
  <si>
    <t>2570028</t>
  </si>
  <si>
    <t>2561703</t>
  </si>
  <si>
    <t>2561704</t>
  </si>
  <si>
    <t>1706</t>
  </si>
  <si>
    <t>1704</t>
  </si>
  <si>
    <t>2573610</t>
  </si>
  <si>
    <t>2573614</t>
  </si>
  <si>
    <t>2561718</t>
  </si>
  <si>
    <t>2570033</t>
  </si>
  <si>
    <t>2570021</t>
  </si>
  <si>
    <t>2561712</t>
  </si>
  <si>
    <t>2570039</t>
  </si>
  <si>
    <t>2570031</t>
  </si>
  <si>
    <t>г200570735</t>
  </si>
  <si>
    <t xml:space="preserve"> 200544805</t>
  </si>
  <si>
    <t>2571395</t>
  </si>
  <si>
    <t>2562222</t>
  </si>
  <si>
    <t>2566530</t>
  </si>
  <si>
    <t>2566525</t>
  </si>
  <si>
    <t>2566531</t>
  </si>
  <si>
    <t>2566521</t>
  </si>
  <si>
    <t>2566523</t>
  </si>
  <si>
    <t>2566532</t>
  </si>
  <si>
    <t>Анисимова Елена Николаевна</t>
  </si>
  <si>
    <t>Г278</t>
  </si>
  <si>
    <t>Х278</t>
  </si>
  <si>
    <t>Г284</t>
  </si>
  <si>
    <t>Х284</t>
  </si>
  <si>
    <t>1390</t>
  </si>
  <si>
    <t>01.02.2027</t>
  </si>
  <si>
    <t>1393</t>
  </si>
  <si>
    <t>2352537</t>
  </si>
  <si>
    <t>2352525</t>
  </si>
  <si>
    <t>2352524</t>
  </si>
  <si>
    <t>2352539</t>
  </si>
  <si>
    <t>2572337</t>
  </si>
  <si>
    <t>2572331</t>
  </si>
  <si>
    <t>2563033</t>
  </si>
  <si>
    <t>2563036</t>
  </si>
  <si>
    <t>2572329</t>
  </si>
  <si>
    <t>2572330</t>
  </si>
  <si>
    <t>2562228</t>
  </si>
  <si>
    <t>2562233</t>
  </si>
  <si>
    <t>2562230</t>
  </si>
  <si>
    <t>2562227</t>
  </si>
  <si>
    <t>123456</t>
  </si>
  <si>
    <t>4587</t>
  </si>
  <si>
    <t>2572367</t>
  </si>
  <si>
    <t>2572372</t>
  </si>
  <si>
    <t>Марков Роман Владимирович</t>
  </si>
  <si>
    <t>2562213</t>
  </si>
  <si>
    <t>2562207</t>
  </si>
  <si>
    <t>2562206</t>
  </si>
  <si>
    <t>2562208</t>
  </si>
  <si>
    <t>2562217</t>
  </si>
  <si>
    <t>2562203</t>
  </si>
  <si>
    <t>2562215</t>
  </si>
  <si>
    <t>2569560</t>
  </si>
  <si>
    <t>2569554</t>
  </si>
  <si>
    <t>2569544</t>
  </si>
  <si>
    <t>2569549</t>
  </si>
  <si>
    <t>2569558</t>
  </si>
  <si>
    <t>2569550</t>
  </si>
  <si>
    <t>2569548</t>
  </si>
  <si>
    <t>2569551</t>
  </si>
  <si>
    <t>2569555</t>
  </si>
  <si>
    <t>2569557</t>
  </si>
  <si>
    <t>2569546</t>
  </si>
  <si>
    <t>ХВС340Г10</t>
  </si>
  <si>
    <t>256959</t>
  </si>
  <si>
    <t>2569542</t>
  </si>
  <si>
    <t>2569556</t>
  </si>
  <si>
    <t>2547406</t>
  </si>
  <si>
    <t>2547411</t>
  </si>
  <si>
    <t>2547416</t>
  </si>
  <si>
    <t>2547401</t>
  </si>
  <si>
    <t>2547419</t>
  </si>
  <si>
    <t>2547409</t>
  </si>
  <si>
    <t>2547403</t>
  </si>
  <si>
    <t>2352727</t>
  </si>
  <si>
    <t>2352730</t>
  </si>
  <si>
    <t>2352724</t>
  </si>
  <si>
    <t>2352729</t>
  </si>
  <si>
    <t>2352721</t>
  </si>
  <si>
    <t>19_2352731</t>
  </si>
  <si>
    <t>2352722</t>
  </si>
  <si>
    <t>2352740</t>
  </si>
  <si>
    <t>2352732</t>
  </si>
  <si>
    <t>2352723</t>
  </si>
  <si>
    <t>2381361</t>
  </si>
  <si>
    <t>2352735</t>
  </si>
  <si>
    <t>2381356</t>
  </si>
  <si>
    <t>2381355</t>
  </si>
  <si>
    <t>2368322</t>
  </si>
  <si>
    <t>2368329</t>
  </si>
  <si>
    <t>2561162</t>
  </si>
  <si>
    <t>2561176</t>
  </si>
  <si>
    <t>2561179</t>
  </si>
  <si>
    <t>2561178</t>
  </si>
  <si>
    <t>2561171</t>
  </si>
  <si>
    <t>2570145</t>
  </si>
  <si>
    <t>2570156</t>
  </si>
  <si>
    <t>Х390</t>
  </si>
  <si>
    <t>Г390</t>
  </si>
  <si>
    <t>12556518</t>
  </si>
  <si>
    <t>55739926</t>
  </si>
  <si>
    <t>35019031</t>
  </si>
  <si>
    <t>55739924</t>
  </si>
  <si>
    <t>35019033</t>
  </si>
  <si>
    <t>3769472</t>
  </si>
  <si>
    <t>Зайцева Татьяна Геннадьевна</t>
  </si>
  <si>
    <t>3769465</t>
  </si>
  <si>
    <t>Кисель Константин Васильевич</t>
  </si>
  <si>
    <t>35015459</t>
  </si>
  <si>
    <t>35040081</t>
  </si>
  <si>
    <t>35015493</t>
  </si>
  <si>
    <t>35042089</t>
  </si>
  <si>
    <t>35054742</t>
  </si>
  <si>
    <t>35027718</t>
  </si>
  <si>
    <t>35054853</t>
  </si>
  <si>
    <t xml:space="preserve"> 35015470</t>
  </si>
  <si>
    <t>135027720</t>
  </si>
  <si>
    <t>35027720</t>
  </si>
  <si>
    <t>ХВС455Г10</t>
  </si>
  <si>
    <t>ГВС455Г10</t>
  </si>
  <si>
    <t>2976389</t>
  </si>
  <si>
    <t>16.03.2027</t>
  </si>
  <si>
    <t>2976393</t>
  </si>
  <si>
    <t>35027724</t>
  </si>
  <si>
    <t>35049104</t>
  </si>
  <si>
    <t>55756878</t>
  </si>
  <si>
    <t>35049131</t>
  </si>
  <si>
    <t>35053819</t>
  </si>
  <si>
    <t>35027741</t>
  </si>
  <si>
    <t>35054745</t>
  </si>
  <si>
    <t>35027735</t>
  </si>
  <si>
    <t>35027706</t>
  </si>
  <si>
    <t>35050345</t>
  </si>
  <si>
    <t>35050324</t>
  </si>
  <si>
    <t>35025033</t>
  </si>
  <si>
    <t>35027729</t>
  </si>
  <si>
    <t>35050325</t>
  </si>
  <si>
    <t>35050301</t>
  </si>
  <si>
    <t>35016324</t>
  </si>
  <si>
    <t>55748065</t>
  </si>
  <si>
    <t>35016346</t>
  </si>
  <si>
    <t>794400</t>
  </si>
  <si>
    <t>01.04.2027</t>
  </si>
  <si>
    <t>790600</t>
  </si>
  <si>
    <t>Дымин Максим Сергеевич</t>
  </si>
  <si>
    <t>Х101484</t>
  </si>
  <si>
    <t>Г101484</t>
  </si>
  <si>
    <t>35016313</t>
  </si>
  <si>
    <t>55748115</t>
  </si>
  <si>
    <t>35018837</t>
  </si>
  <si>
    <t>55748088</t>
  </si>
  <si>
    <t>35018831</t>
  </si>
  <si>
    <t>55748055</t>
  </si>
  <si>
    <t>349364</t>
  </si>
  <si>
    <t>376550</t>
  </si>
  <si>
    <t>55748114</t>
  </si>
  <si>
    <t>35018819</t>
  </si>
  <si>
    <t>55748068</t>
  </si>
  <si>
    <t>35025015</t>
  </si>
  <si>
    <t>2567468</t>
  </si>
  <si>
    <t>55748064</t>
  </si>
  <si>
    <t>2567477</t>
  </si>
  <si>
    <t>55748400</t>
  </si>
  <si>
    <t>Гулянц Араик Вадимович</t>
  </si>
  <si>
    <t>Шамонова Наталья Анатольевна</t>
  </si>
  <si>
    <t>Кукушкин Николай Николаевич</t>
  </si>
  <si>
    <t>Прокофьева Людмила Евгеньевна</t>
  </si>
  <si>
    <t>Куликов Сергей Валентинович</t>
  </si>
  <si>
    <t>Лякина Ирина Александровна</t>
  </si>
  <si>
    <t>Матыцин Алексей Владимирович</t>
  </si>
  <si>
    <t>Зуева Светлана Юрьевна</t>
  </si>
  <si>
    <t>Худякова Сабина Алексеевна</t>
  </si>
  <si>
    <t>для всех</t>
  </si>
  <si>
    <t>ГВС для ОДН, м3</t>
  </si>
  <si>
    <t>руб./м2</t>
  </si>
  <si>
    <t>руб.</t>
  </si>
  <si>
    <t>S кв-р для расчета по среднему</t>
  </si>
  <si>
    <t>НОВЫЙ</t>
  </si>
  <si>
    <t>Всего площадей с расходом по ИПУ 0</t>
  </si>
  <si>
    <t>Всего площадей с расходом по ИПУ&gt;0</t>
  </si>
  <si>
    <t>Подогрев холодной воды для ГВС без ОДН, Гкал</t>
  </si>
  <si>
    <t>Плошадь мест общего пользования, кв.м</t>
  </si>
  <si>
    <t>Расход ТЭ в паркинге по местам общего пользования, Гкал (Qпм)</t>
  </si>
  <si>
    <t>Электроснабжение, кВт/ч</t>
  </si>
  <si>
    <t>Расход</t>
  </si>
  <si>
    <t>В расчете на 1 машиноместо кВт/ч</t>
  </si>
  <si>
    <t>Плошадь всех помещений паркинга, м</t>
  </si>
  <si>
    <t>Всего, рубли</t>
  </si>
  <si>
    <t>В расчете на 1 машиноместо, руб/мм</t>
  </si>
  <si>
    <t>Расход, куб.м.</t>
  </si>
  <si>
    <t>Наименование</t>
  </si>
  <si>
    <t>на 1 машиноместо</t>
  </si>
  <si>
    <t xml:space="preserve">Площадь помещений в доме, собственность, кв. м </t>
  </si>
  <si>
    <t>Площадь всех помещений, кв.м (S)</t>
  </si>
  <si>
    <t>Sп=0,т.к. отопление отключено</t>
  </si>
  <si>
    <t xml:space="preserve">Цена подогрева , в руб. </t>
  </si>
  <si>
    <r>
      <t>Плата за отопление по ОПУ, руб</t>
    </r>
    <r>
      <rPr>
        <b/>
        <sz val="11"/>
        <color theme="1"/>
        <rFont val="Calibri"/>
        <family val="2"/>
        <charset val="204"/>
        <scheme val="minor"/>
      </rPr>
      <t>/кв.м.</t>
    </r>
    <r>
      <rPr>
        <sz val="11"/>
        <color theme="1"/>
        <rFont val="Calibri"/>
        <family val="2"/>
        <charset val="204"/>
        <scheme val="minor"/>
      </rPr>
      <t xml:space="preserve"> (9=(Q*3+Эитп*4)/S)</t>
    </r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</si>
  <si>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theme="1"/>
        <rFont val="Calibri"/>
        <family val="2"/>
        <charset val="204"/>
        <scheme val="minor"/>
      </rPr>
      <t>(Q=Qот-2-(Qп-Qпм))</t>
    </r>
  </si>
  <si>
    <t>изменены начальные</t>
  </si>
  <si>
    <t>ММ 51</t>
  </si>
  <si>
    <t>Расход ТЭ  Vкр,                   Гкал</t>
  </si>
  <si>
    <t>ММ 46 №48667822-23</t>
  </si>
  <si>
    <t>ММ 44 №48615669</t>
  </si>
  <si>
    <t>Электричество по ММ (кВт/ч)</t>
  </si>
  <si>
    <t>ММ 57 №47434993</t>
  </si>
  <si>
    <t>по среднему/справочно</t>
  </si>
  <si>
    <t>Изменены начальные показания</t>
  </si>
  <si>
    <t>площадь</t>
  </si>
  <si>
    <t>ОТЧЕТ ПО ВЫВОЗУ ТКО 2024 г.</t>
  </si>
  <si>
    <t>январь</t>
  </si>
  <si>
    <r>
      <t xml:space="preserve">СПРАВОЧНАЯ ИНФОРМАЦИЯ потребления коммунальных услуг в МКД </t>
    </r>
    <r>
      <rPr>
        <b/>
        <sz val="14"/>
        <color indexed="8"/>
        <rFont val="Calibri"/>
        <family val="2"/>
        <charset val="204"/>
      </rPr>
      <t>ул. Академика Грушина 10, Февраль 2024 г.</t>
    </r>
  </si>
  <si>
    <t>От 20.02.2024</t>
  </si>
  <si>
    <t>Коммунальные услуги по паркингу за Февраль 2023 года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</si>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</sst>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(* #,##0.00_);_(* \(#,##0.00\);_(* &quot;-&quot;??_);_(@_)"/>
    <numFmt numFmtId="167" formatCode="0.0"/>
    <numFmt numFmtId="168" formatCode="0.0000"/>
    <numFmt numFmtId="169" formatCode="#,##0.000000_ ;\-#,##0.000000\ "/>
    <numFmt numFmtId="170" formatCode="0.000"/>
    <numFmt numFmtId="171" formatCode="_-* #,##0.00\ _₽_-;\-* #,##0.00\ _₽_-;_-* &quot;-&quot;???\ _₽_-;_-@_-"/>
    <numFmt numFmtId="172" formatCode="0.00000"/>
    <numFmt numFmtId="173" formatCode="#,##0.000_ ;\-#,##0.000\ "/>
    <numFmt numFmtId="174" formatCode="0.000000"/>
    <numFmt numFmtId="175" formatCode="_-* #,##0.0000\ _₽_-;\-* #,##0.0000\ _₽_-;_-* &quot;-&quot;????\ _₽_-;_-@_-"/>
    <numFmt numFmtId="176" formatCode="_-* #,##0.000\ _₽_-;\-* #,##0.000\ _₽_-;_-* &quot;-&quot;???\ _₽_-;_-@_-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.5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name val="Arial"/>
      <family val="2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3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8" fontId="17" fillId="0" borderId="0" xfId="0" applyNumberFormat="1" applyFont="1"/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0" fillId="0" borderId="1" xfId="3" applyNumberFormat="1" applyFont="1" applyBorder="1" applyAlignment="1">
      <alignment horizontal="center" vertical="center"/>
    </xf>
    <xf numFmtId="164" fontId="22" fillId="0" borderId="1" xfId="3" applyNumberFormat="1" applyFont="1" applyBorder="1" applyAlignment="1">
      <alignment vertical="center"/>
    </xf>
    <xf numFmtId="2" fontId="2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4" fillId="0" borderId="2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/>
    <xf numFmtId="0" fontId="10" fillId="0" borderId="1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167" fontId="6" fillId="0" borderId="1" xfId="0" applyNumberFormat="1" applyFont="1" applyBorder="1" applyAlignment="1">
      <alignment horizontal="center"/>
    </xf>
    <xf numFmtId="164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horizontal="center"/>
    </xf>
    <xf numFmtId="2" fontId="8" fillId="0" borderId="0" xfId="1" applyNumberFormat="1" applyFont="1" applyBorder="1" applyAlignment="1">
      <alignment horizontal="center"/>
    </xf>
    <xf numFmtId="169" fontId="4" fillId="6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167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4" fillId="6" borderId="0" xfId="1" applyNumberFormat="1" applyFont="1" applyFill="1" applyAlignment="1">
      <alignment horizontal="center"/>
    </xf>
    <xf numFmtId="170" fontId="8" fillId="0" borderId="1" xfId="1" applyNumberFormat="1" applyFont="1" applyBorder="1" applyAlignment="1">
      <alignment horizontal="center"/>
    </xf>
    <xf numFmtId="168" fontId="8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0" fontId="4" fillId="0" borderId="0" xfId="0" applyNumberFormat="1" applyFont="1" applyAlignment="1">
      <alignment horizontal="center"/>
    </xf>
    <xf numFmtId="43" fontId="4" fillId="0" borderId="0" xfId="3" applyFont="1"/>
    <xf numFmtId="168" fontId="4" fillId="0" borderId="0" xfId="0" applyNumberFormat="1" applyFont="1" applyAlignment="1">
      <alignment horizontal="center"/>
    </xf>
    <xf numFmtId="0" fontId="29" fillId="2" borderId="0" xfId="0" applyFont="1" applyFill="1" applyAlignment="1">
      <alignment horizontal="left"/>
    </xf>
    <xf numFmtId="171" fontId="4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" fontId="24" fillId="0" borderId="20" xfId="0" applyNumberFormat="1" applyFont="1" applyBorder="1" applyAlignment="1">
      <alignment horizontal="center"/>
    </xf>
    <xf numFmtId="168" fontId="24" fillId="2" borderId="2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72" fontId="0" fillId="0" borderId="0" xfId="0" applyNumberFormat="1"/>
    <xf numFmtId="173" fontId="8" fillId="0" borderId="1" xfId="1" applyNumberFormat="1" applyFont="1" applyBorder="1" applyAlignment="1">
      <alignment horizontal="center"/>
    </xf>
    <xf numFmtId="0" fontId="24" fillId="2" borderId="20" xfId="0" applyFont="1" applyFill="1" applyBorder="1" applyAlignment="1">
      <alignment horizontal="left"/>
    </xf>
    <xf numFmtId="0" fontId="0" fillId="2" borderId="0" xfId="0" applyFill="1"/>
    <xf numFmtId="0" fontId="0" fillId="0" borderId="10" xfId="0" applyBorder="1"/>
    <xf numFmtId="1" fontId="7" fillId="2" borderId="1" xfId="2" applyNumberFormat="1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4" fillId="0" borderId="18" xfId="0" applyFont="1" applyBorder="1" applyAlignment="1">
      <alignment horizontal="center" wrapText="1"/>
    </xf>
    <xf numFmtId="0" fontId="2" fillId="0" borderId="1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8" fontId="25" fillId="4" borderId="1" xfId="0" applyNumberFormat="1" applyFont="1" applyFill="1" applyBorder="1"/>
    <xf numFmtId="0" fontId="20" fillId="8" borderId="1" xfId="0" applyFont="1" applyFill="1" applyBorder="1" applyAlignment="1">
      <alignment horizontal="center"/>
    </xf>
    <xf numFmtId="168" fontId="24" fillId="2" borderId="20" xfId="0" applyNumberFormat="1" applyFont="1" applyFill="1" applyBorder="1" applyAlignment="1">
      <alignment horizontal="left"/>
    </xf>
    <xf numFmtId="168" fontId="6" fillId="0" borderId="0" xfId="0" applyNumberFormat="1" applyFont="1" applyAlignment="1">
      <alignment horizontal="center"/>
    </xf>
    <xf numFmtId="167" fontId="0" fillId="0" borderId="0" xfId="0" applyNumberFormat="1"/>
    <xf numFmtId="0" fontId="24" fillId="0" borderId="17" xfId="0" applyFont="1" applyBorder="1" applyAlignment="1">
      <alignment horizontal="center" wrapText="1"/>
    </xf>
    <xf numFmtId="0" fontId="24" fillId="0" borderId="20" xfId="0" applyFont="1" applyBorder="1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31" fillId="0" borderId="0" xfId="0" applyFont="1"/>
    <xf numFmtId="0" fontId="30" fillId="0" borderId="20" xfId="0" applyFont="1" applyBorder="1" applyAlignment="1">
      <alignment horizontal="center"/>
    </xf>
    <xf numFmtId="0" fontId="30" fillId="0" borderId="20" xfId="0" applyFont="1" applyBorder="1"/>
    <xf numFmtId="167" fontId="0" fillId="0" borderId="6" xfId="0" applyNumberFormat="1" applyBorder="1" applyAlignment="1">
      <alignment horizontal="center"/>
    </xf>
    <xf numFmtId="168" fontId="24" fillId="0" borderId="20" xfId="0" applyNumberFormat="1" applyFont="1" applyBorder="1"/>
    <xf numFmtId="168" fontId="13" fillId="0" borderId="0" xfId="0" applyNumberFormat="1" applyFont="1" applyAlignment="1">
      <alignment horizontal="center"/>
    </xf>
    <xf numFmtId="167" fontId="12" fillId="0" borderId="0" xfId="0" applyNumberFormat="1" applyFont="1"/>
    <xf numFmtId="0" fontId="0" fillId="2" borderId="0" xfId="0" applyFill="1" applyAlignment="1">
      <alignment horizontal="left"/>
    </xf>
    <xf numFmtId="0" fontId="0" fillId="3" borderId="0" xfId="0" applyFill="1"/>
    <xf numFmtId="1" fontId="13" fillId="0" borderId="0" xfId="0" applyNumberFormat="1" applyFont="1" applyAlignment="1">
      <alignment horizontal="center"/>
    </xf>
    <xf numFmtId="174" fontId="13" fillId="9" borderId="0" xfId="0" applyNumberFormat="1" applyFont="1" applyFill="1" applyAlignment="1">
      <alignment horizontal="center"/>
    </xf>
    <xf numFmtId="0" fontId="30" fillId="0" borderId="0" xfId="0" applyFont="1"/>
    <xf numFmtId="0" fontId="5" fillId="3" borderId="1" xfId="0" applyFont="1" applyFill="1" applyBorder="1" applyAlignment="1">
      <alignment horizontal="right" wrapText="1"/>
    </xf>
    <xf numFmtId="167" fontId="4" fillId="0" borderId="1" xfId="0" applyNumberFormat="1" applyFont="1" applyBorder="1"/>
    <xf numFmtId="168" fontId="25" fillId="4" borderId="1" xfId="0" applyNumberFormat="1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3" borderId="0" xfId="0" applyFill="1" applyAlignment="1">
      <alignment horizontal="left"/>
    </xf>
    <xf numFmtId="168" fontId="0" fillId="0" borderId="0" xfId="0" applyNumberFormat="1"/>
    <xf numFmtId="175" fontId="0" fillId="0" borderId="0" xfId="0" applyNumberFormat="1"/>
    <xf numFmtId="14" fontId="24" fillId="0" borderId="20" xfId="0" applyNumberFormat="1" applyFont="1" applyBorder="1" applyAlignment="1">
      <alignment horizontal="left"/>
    </xf>
    <xf numFmtId="14" fontId="0" fillId="3" borderId="0" xfId="0" applyNumberFormat="1" applyFill="1"/>
    <xf numFmtId="0" fontId="24" fillId="10" borderId="20" xfId="0" applyFont="1" applyFill="1" applyBorder="1" applyAlignment="1">
      <alignment horizontal="left"/>
    </xf>
    <xf numFmtId="1" fontId="24" fillId="10" borderId="20" xfId="0" applyNumberFormat="1" applyFont="1" applyFill="1" applyBorder="1" applyAlignment="1">
      <alignment horizontal="center"/>
    </xf>
    <xf numFmtId="1" fontId="24" fillId="2" borderId="20" xfId="0" applyNumberFormat="1" applyFont="1" applyFill="1" applyBorder="1" applyAlignment="1">
      <alignment horizontal="center"/>
    </xf>
    <xf numFmtId="168" fontId="6" fillId="2" borderId="0" xfId="0" applyNumberFormat="1" applyFont="1" applyFill="1"/>
    <xf numFmtId="168" fontId="13" fillId="3" borderId="0" xfId="0" applyNumberFormat="1" applyFont="1" applyFill="1" applyAlignment="1">
      <alignment horizontal="center"/>
    </xf>
    <xf numFmtId="0" fontId="24" fillId="11" borderId="20" xfId="0" applyFont="1" applyFill="1" applyBorder="1" applyAlignment="1">
      <alignment horizontal="left"/>
    </xf>
    <xf numFmtId="1" fontId="24" fillId="11" borderId="20" xfId="0" applyNumberFormat="1" applyFont="1" applyFill="1" applyBorder="1" applyAlignment="1">
      <alignment horizontal="center"/>
    </xf>
    <xf numFmtId="43" fontId="4" fillId="2" borderId="0" xfId="3" applyFont="1" applyFill="1"/>
    <xf numFmtId="0" fontId="34" fillId="2" borderId="0" xfId="0" applyFont="1" applyFill="1"/>
    <xf numFmtId="171" fontId="0" fillId="0" borderId="0" xfId="0" applyNumberFormat="1"/>
    <xf numFmtId="0" fontId="24" fillId="9" borderId="20" xfId="0" applyFont="1" applyFill="1" applyBorder="1" applyAlignment="1">
      <alignment horizontal="left"/>
    </xf>
    <xf numFmtId="1" fontId="24" fillId="9" borderId="20" xfId="0" applyNumberFormat="1" applyFont="1" applyFill="1" applyBorder="1" applyAlignment="1">
      <alignment horizontal="center"/>
    </xf>
    <xf numFmtId="0" fontId="24" fillId="0" borderId="26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28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2" borderId="28" xfId="0" applyFont="1" applyFill="1" applyBorder="1" applyAlignment="1">
      <alignment horizontal="left"/>
    </xf>
    <xf numFmtId="14" fontId="24" fillId="2" borderId="20" xfId="0" applyNumberFormat="1" applyFont="1" applyFill="1" applyBorder="1" applyAlignment="1">
      <alignment horizontal="left"/>
    </xf>
    <xf numFmtId="17" fontId="24" fillId="2" borderId="20" xfId="0" applyNumberFormat="1" applyFont="1" applyFill="1" applyBorder="1" applyAlignment="1">
      <alignment horizontal="left"/>
    </xf>
    <xf numFmtId="1" fontId="24" fillId="0" borderId="25" xfId="0" applyNumberFormat="1" applyFont="1" applyBorder="1" applyAlignment="1">
      <alignment horizontal="center"/>
    </xf>
    <xf numFmtId="1" fontId="24" fillId="10" borderId="25" xfId="0" applyNumberFormat="1" applyFont="1" applyFill="1" applyBorder="1" applyAlignment="1">
      <alignment horizontal="center"/>
    </xf>
    <xf numFmtId="1" fontId="24" fillId="2" borderId="25" xfId="0" applyNumberFormat="1" applyFont="1" applyFill="1" applyBorder="1" applyAlignment="1">
      <alignment horizontal="center"/>
    </xf>
    <xf numFmtId="1" fontId="24" fillId="11" borderId="25" xfId="0" applyNumberFormat="1" applyFont="1" applyFill="1" applyBorder="1" applyAlignment="1">
      <alignment horizontal="center"/>
    </xf>
    <xf numFmtId="0" fontId="24" fillId="2" borderId="26" xfId="0" applyFont="1" applyFill="1" applyBorder="1" applyAlignment="1">
      <alignment horizontal="left"/>
    </xf>
    <xf numFmtId="0" fontId="24" fillId="0" borderId="21" xfId="0" applyFont="1" applyBorder="1" applyAlignment="1">
      <alignment horizontal="right"/>
    </xf>
    <xf numFmtId="1" fontId="24" fillId="9" borderId="25" xfId="0" applyNumberFormat="1" applyFont="1" applyFill="1" applyBorder="1" applyAlignment="1">
      <alignment horizontal="center"/>
    </xf>
    <xf numFmtId="0" fontId="36" fillId="0" borderId="28" xfId="0" applyFont="1" applyBorder="1" applyAlignment="1">
      <alignment horizontal="center" wrapText="1"/>
    </xf>
    <xf numFmtId="0" fontId="24" fillId="2" borderId="20" xfId="0" applyFont="1" applyFill="1" applyBorder="1" applyAlignment="1">
      <alignment horizontal="center"/>
    </xf>
    <xf numFmtId="0" fontId="24" fillId="9" borderId="26" xfId="0" applyFont="1" applyFill="1" applyBorder="1" applyAlignment="1">
      <alignment horizontal="left"/>
    </xf>
    <xf numFmtId="0" fontId="0" fillId="9" borderId="0" xfId="0" applyFill="1"/>
    <xf numFmtId="0" fontId="0" fillId="11" borderId="0" xfId="0" applyFill="1"/>
    <xf numFmtId="0" fontId="24" fillId="0" borderId="16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35" fillId="2" borderId="0" xfId="0" applyFont="1" applyFill="1"/>
    <xf numFmtId="0" fontId="37" fillId="2" borderId="0" xfId="0" applyFont="1" applyFill="1"/>
    <xf numFmtId="175" fontId="2" fillId="0" borderId="0" xfId="0" applyNumberFormat="1" applyFont="1" applyAlignment="1">
      <alignment vertical="center"/>
    </xf>
    <xf numFmtId="0" fontId="0" fillId="9" borderId="1" xfId="0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8" fontId="24" fillId="2" borderId="20" xfId="0" applyNumberFormat="1" applyFont="1" applyFill="1" applyBorder="1"/>
    <xf numFmtId="0" fontId="38" fillId="2" borderId="0" xfId="0" applyFont="1" applyFill="1"/>
    <xf numFmtId="0" fontId="24" fillId="11" borderId="26" xfId="0" applyFont="1" applyFill="1" applyBorder="1" applyAlignment="1">
      <alignment horizontal="left"/>
    </xf>
    <xf numFmtId="0" fontId="24" fillId="11" borderId="28" xfId="0" applyFont="1" applyFill="1" applyBorder="1" applyAlignment="1">
      <alignment horizontal="left"/>
    </xf>
    <xf numFmtId="1" fontId="24" fillId="12" borderId="20" xfId="0" applyNumberFormat="1" applyFont="1" applyFill="1" applyBorder="1" applyAlignment="1">
      <alignment horizontal="center"/>
    </xf>
    <xf numFmtId="1" fontId="24" fillId="12" borderId="25" xfId="0" applyNumberFormat="1" applyFont="1" applyFill="1" applyBorder="1" applyAlignment="1">
      <alignment horizontal="center"/>
    </xf>
    <xf numFmtId="0" fontId="24" fillId="9" borderId="28" xfId="0" applyFont="1" applyFill="1" applyBorder="1" applyAlignment="1">
      <alignment horizontal="left"/>
    </xf>
    <xf numFmtId="0" fontId="24" fillId="3" borderId="20" xfId="0" applyFont="1" applyFill="1" applyBorder="1" applyAlignment="1">
      <alignment horizontal="left"/>
    </xf>
    <xf numFmtId="1" fontId="24" fillId="3" borderId="20" xfId="0" applyNumberFormat="1" applyFont="1" applyFill="1" applyBorder="1" applyAlignment="1">
      <alignment horizontal="center"/>
    </xf>
    <xf numFmtId="1" fontId="24" fillId="3" borderId="25" xfId="0" applyNumberFormat="1" applyFont="1" applyFill="1" applyBorder="1" applyAlignment="1">
      <alignment horizontal="center"/>
    </xf>
    <xf numFmtId="0" fontId="24" fillId="3" borderId="26" xfId="0" applyFont="1" applyFill="1" applyBorder="1" applyAlignment="1">
      <alignment horizontal="left"/>
    </xf>
    <xf numFmtId="0" fontId="24" fillId="12" borderId="20" xfId="0" applyFont="1" applyFill="1" applyBorder="1" applyAlignment="1">
      <alignment horizontal="left"/>
    </xf>
    <xf numFmtId="0" fontId="24" fillId="13" borderId="20" xfId="0" applyFont="1" applyFill="1" applyBorder="1" applyAlignment="1">
      <alignment horizontal="left"/>
    </xf>
    <xf numFmtId="170" fontId="4" fillId="14" borderId="0" xfId="0" applyNumberFormat="1" applyFont="1" applyFill="1" applyAlignment="1">
      <alignment horizontal="center"/>
    </xf>
    <xf numFmtId="0" fontId="0" fillId="14" borderId="0" xfId="0" applyFill="1" applyAlignment="1">
      <alignment horizontal="left"/>
    </xf>
    <xf numFmtId="170" fontId="20" fillId="0" borderId="1" xfId="0" applyNumberFormat="1" applyFont="1" applyBorder="1" applyAlignment="1">
      <alignment horizontal="center"/>
    </xf>
    <xf numFmtId="43" fontId="2" fillId="3" borderId="0" xfId="3" applyFont="1" applyFill="1" applyAlignment="1">
      <alignment horizontal="left"/>
    </xf>
    <xf numFmtId="2" fontId="0" fillId="0" borderId="0" xfId="0" applyNumberFormat="1"/>
    <xf numFmtId="0" fontId="0" fillId="11" borderId="1" xfId="0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70" fontId="24" fillId="2" borderId="20" xfId="0" applyNumberFormat="1" applyFont="1" applyFill="1" applyBorder="1" applyAlignment="1">
      <alignment horizontal="center"/>
    </xf>
    <xf numFmtId="168" fontId="0" fillId="2" borderId="0" xfId="0" applyNumberFormat="1" applyFill="1"/>
    <xf numFmtId="170" fontId="4" fillId="3" borderId="0" xfId="0" applyNumberFormat="1" applyFont="1" applyFill="1" applyAlignment="1">
      <alignment horizontal="center"/>
    </xf>
    <xf numFmtId="43" fontId="4" fillId="3" borderId="0" xfId="0" applyNumberFormat="1" applyFont="1" applyFill="1"/>
    <xf numFmtId="14" fontId="0" fillId="2" borderId="0" xfId="0" applyNumberFormat="1" applyFill="1"/>
    <xf numFmtId="0" fontId="3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7" fontId="0" fillId="0" borderId="0" xfId="0" applyNumberFormat="1" applyAlignment="1">
      <alignment horizontal="left"/>
    </xf>
    <xf numFmtId="2" fontId="0" fillId="0" borderId="0" xfId="0" applyNumberFormat="1" applyAlignment="1">
      <alignment horizontal="left" indent="4"/>
    </xf>
    <xf numFmtId="0" fontId="6" fillId="0" borderId="1" xfId="0" applyFont="1" applyBorder="1"/>
    <xf numFmtId="2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vertical="center"/>
    </xf>
    <xf numFmtId="1" fontId="0" fillId="0" borderId="1" xfId="0" applyNumberFormat="1" applyBorder="1" applyAlignment="1">
      <alignment horizontal="left"/>
    </xf>
    <xf numFmtId="0" fontId="2" fillId="0" borderId="6" xfId="0" applyFont="1" applyBorder="1"/>
    <xf numFmtId="0" fontId="14" fillId="0" borderId="1" xfId="0" applyFont="1" applyBorder="1"/>
    <xf numFmtId="43" fontId="0" fillId="0" borderId="1" xfId="3" applyFont="1" applyBorder="1"/>
    <xf numFmtId="0" fontId="27" fillId="0" borderId="0" xfId="0" applyFont="1" applyAlignment="1">
      <alignment horizontal="left" wrapText="1"/>
    </xf>
    <xf numFmtId="2" fontId="8" fillId="2" borderId="0" xfId="1" applyNumberFormat="1" applyFont="1" applyFill="1" applyBorder="1" applyAlignment="1">
      <alignment horizontal="center"/>
    </xf>
    <xf numFmtId="176" fontId="0" fillId="0" borderId="0" xfId="0" applyNumberFormat="1"/>
    <xf numFmtId="0" fontId="27" fillId="7" borderId="0" xfId="0" applyFont="1" applyFill="1" applyAlignment="1">
      <alignment horizontal="left"/>
    </xf>
    <xf numFmtId="168" fontId="8" fillId="7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168" fontId="24" fillId="15" borderId="20" xfId="0" applyNumberFormat="1" applyFont="1" applyFill="1" applyBorder="1" applyAlignment="1">
      <alignment horizontal="left"/>
    </xf>
    <xf numFmtId="0" fontId="24" fillId="15" borderId="20" xfId="0" applyFont="1" applyFill="1" applyBorder="1" applyAlignment="1">
      <alignment horizontal="left"/>
    </xf>
    <xf numFmtId="0" fontId="41" fillId="15" borderId="0" xfId="0" applyFont="1" applyFill="1" applyAlignment="1">
      <alignment horizontal="left"/>
    </xf>
    <xf numFmtId="175" fontId="0" fillId="2" borderId="0" xfId="0" applyNumberFormat="1" applyFill="1"/>
    <xf numFmtId="168" fontId="24" fillId="15" borderId="20" xfId="0" applyNumberFormat="1" applyFont="1" applyFill="1" applyBorder="1" applyAlignment="1">
      <alignment horizontal="center"/>
    </xf>
    <xf numFmtId="175" fontId="2" fillId="2" borderId="0" xfId="0" applyNumberFormat="1" applyFont="1" applyFill="1" applyAlignment="1">
      <alignment vertical="center"/>
    </xf>
    <xf numFmtId="0" fontId="24" fillId="0" borderId="25" xfId="0" applyFont="1" applyBorder="1" applyAlignment="1">
      <alignment horizontal="left"/>
    </xf>
    <xf numFmtId="168" fontId="24" fillId="15" borderId="16" xfId="0" applyNumberFormat="1" applyFont="1" applyFill="1" applyBorder="1" applyAlignment="1">
      <alignment horizontal="left"/>
    </xf>
    <xf numFmtId="0" fontId="43" fillId="15" borderId="33" xfId="0" applyFont="1" applyFill="1" applyBorder="1" applyAlignment="1">
      <alignment horizontal="left"/>
    </xf>
    <xf numFmtId="168" fontId="24" fillId="15" borderId="21" xfId="0" applyNumberFormat="1" applyFont="1" applyFill="1" applyBorder="1" applyAlignment="1">
      <alignment horizontal="left"/>
    </xf>
    <xf numFmtId="168" fontId="42" fillId="15" borderId="0" xfId="0" applyNumberFormat="1" applyFont="1" applyFill="1" applyAlignment="1">
      <alignment horizontal="left"/>
    </xf>
    <xf numFmtId="168" fontId="41" fillId="15" borderId="0" xfId="0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4" fillId="0" borderId="1" xfId="0" applyFont="1" applyBorder="1" applyAlignment="1">
      <alignment horizontal="left"/>
    </xf>
    <xf numFmtId="168" fontId="24" fillId="17" borderId="20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2" fontId="9" fillId="0" borderId="1" xfId="0" applyNumberFormat="1" applyFont="1" applyBorder="1"/>
    <xf numFmtId="172" fontId="4" fillId="0" borderId="0" xfId="0" applyNumberFormat="1" applyFont="1" applyAlignment="1">
      <alignment horizontal="center"/>
    </xf>
    <xf numFmtId="174" fontId="24" fillId="2" borderId="2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24" fillId="2" borderId="20" xfId="0" applyFont="1" applyFill="1" applyBorder="1" applyAlignment="1">
      <alignment horizontal="left"/>
    </xf>
    <xf numFmtId="168" fontId="24" fillId="15" borderId="20" xfId="0" applyNumberFormat="1" applyFont="1" applyFill="1" applyBorder="1" applyAlignment="1">
      <alignment horizontal="right"/>
    </xf>
    <xf numFmtId="168" fontId="24" fillId="16" borderId="20" xfId="0" applyNumberFormat="1" applyFont="1" applyFill="1" applyBorder="1" applyAlignment="1">
      <alignment horizontal="left"/>
    </xf>
    <xf numFmtId="168" fontId="24" fillId="3" borderId="20" xfId="0" applyNumberFormat="1" applyFont="1" applyFill="1" applyBorder="1" applyAlignment="1">
      <alignment horizontal="left"/>
    </xf>
    <xf numFmtId="168" fontId="24" fillId="3" borderId="20" xfId="0" applyNumberFormat="1" applyFont="1" applyFill="1" applyBorder="1" applyAlignment="1">
      <alignment horizontal="center"/>
    </xf>
    <xf numFmtId="168" fontId="24" fillId="3" borderId="20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4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67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167" fontId="4" fillId="2" borderId="1" xfId="0" applyNumberFormat="1" applyFont="1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167" fontId="0" fillId="2" borderId="1" xfId="0" applyNumberForma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167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28" xfId="0" applyFill="1" applyBorder="1" applyAlignment="1">
      <alignment horizontal="center"/>
    </xf>
    <xf numFmtId="0" fontId="24" fillId="0" borderId="16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4" fillId="0" borderId="29" xfId="0" applyFont="1" applyBorder="1" applyAlignment="1">
      <alignment horizontal="center" wrapText="1"/>
    </xf>
    <xf numFmtId="0" fontId="24" fillId="0" borderId="30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  <xf numFmtId="0" fontId="24" fillId="0" borderId="20" xfId="0" applyFont="1" applyBorder="1" applyAlignment="1">
      <alignment horizontal="left"/>
    </xf>
    <xf numFmtId="0" fontId="24" fillId="0" borderId="20" xfId="0" applyFont="1" applyBorder="1" applyAlignment="1">
      <alignment horizontal="left" wrapText="1"/>
    </xf>
    <xf numFmtId="0" fontId="24" fillId="0" borderId="24" xfId="0" applyFont="1" applyBorder="1" applyAlignment="1">
      <alignment horizontal="center" wrapText="1"/>
    </xf>
    <xf numFmtId="0" fontId="24" fillId="0" borderId="2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14" borderId="0" xfId="0" applyFill="1" applyAlignment="1">
      <alignment horizontal="left"/>
    </xf>
    <xf numFmtId="1" fontId="39" fillId="0" borderId="5" xfId="4" applyNumberFormat="1" applyBorder="1" applyAlignment="1">
      <alignment horizontal="left" wrapText="1"/>
    </xf>
    <xf numFmtId="1" fontId="39" fillId="0" borderId="1" xfId="4" applyNumberFormat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0" borderId="25" xfId="0" applyFont="1" applyBorder="1" applyAlignment="1">
      <alignment horizontal="center" wrapText="1"/>
    </xf>
    <xf numFmtId="0" fontId="24" fillId="0" borderId="32" xfId="0" applyFont="1" applyBorder="1" applyAlignment="1">
      <alignment horizontal="center" wrapText="1"/>
    </xf>
    <xf numFmtId="0" fontId="24" fillId="0" borderId="26" xfId="0" applyFont="1" applyBorder="1" applyAlignment="1">
      <alignment horizontal="center" wrapText="1"/>
    </xf>
    <xf numFmtId="0" fontId="24" fillId="0" borderId="27" xfId="0" applyFont="1" applyBorder="1" applyAlignment="1">
      <alignment horizontal="center" wrapText="1"/>
    </xf>
    <xf numFmtId="0" fontId="24" fillId="0" borderId="25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26" xfId="0" applyFont="1" applyBorder="1" applyAlignment="1">
      <alignment horizontal="left"/>
    </xf>
    <xf numFmtId="0" fontId="24" fillId="0" borderId="25" xfId="0" applyFont="1" applyBorder="1" applyAlignment="1">
      <alignment horizontal="left" wrapText="1"/>
    </xf>
    <xf numFmtId="0" fontId="24" fillId="0" borderId="26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0" fillId="2" borderId="0" xfId="0" applyFont="1" applyFill="1" applyAlignment="1">
      <alignment horizontal="center"/>
    </xf>
  </cellXfs>
  <cellStyles count="8">
    <cellStyle name="Обычный" xfId="0" builtinId="0"/>
    <cellStyle name="Обычный 2" xfId="7"/>
    <cellStyle name="Обычный 3" xfId="4"/>
    <cellStyle name="Процентный 2" xfId="5"/>
    <cellStyle name="Финансовый" xfId="3" builtinId="3"/>
    <cellStyle name="Финансовый 2" xfId="2"/>
    <cellStyle name="Финансовый 2 2" xfId="6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O10"/>
  <sheetViews>
    <sheetView workbookViewId="0">
      <selection activeCell="AS10" sqref="AS10:BI10"/>
    </sheetView>
  </sheetViews>
  <sheetFormatPr defaultRowHeight="14.4" x14ac:dyDescent="0.3"/>
  <cols>
    <col min="1" max="1" width="9.109375" customWidth="1"/>
    <col min="2" max="2" width="0.5546875" customWidth="1"/>
    <col min="3" max="3" width="9.109375" hidden="1" customWidth="1"/>
    <col min="7" max="7" width="2.109375" customWidth="1"/>
    <col min="8" max="11" width="9.109375" hidden="1" customWidth="1"/>
    <col min="12" max="12" width="5.88671875" hidden="1" customWidth="1"/>
    <col min="13" max="20" width="9.109375" hidden="1" customWidth="1"/>
    <col min="22" max="22" width="2" customWidth="1"/>
    <col min="23" max="24" width="9.109375" hidden="1" customWidth="1"/>
    <col min="27" max="27" width="5.33203125" customWidth="1"/>
    <col min="28" max="28" width="1" hidden="1" customWidth="1"/>
    <col min="29" max="32" width="9.109375" hidden="1" customWidth="1"/>
    <col min="34" max="34" width="6.109375" customWidth="1"/>
    <col min="35" max="35" width="2" hidden="1" customWidth="1"/>
    <col min="36" max="36" width="9.109375" hidden="1" customWidth="1"/>
    <col min="37" max="37" width="3" hidden="1" customWidth="1"/>
    <col min="38" max="38" width="9.109375" hidden="1" customWidth="1"/>
    <col min="40" max="40" width="8.88671875" customWidth="1"/>
    <col min="41" max="41" width="4.109375" hidden="1" customWidth="1"/>
    <col min="42" max="42" width="9.109375" hidden="1" customWidth="1"/>
    <col min="43" max="43" width="1" hidden="1" customWidth="1"/>
    <col min="44" max="44" width="9.109375" hidden="1" customWidth="1"/>
    <col min="47" max="47" width="8" customWidth="1"/>
    <col min="48" max="48" width="1.33203125" hidden="1" customWidth="1"/>
    <col min="49" max="49" width="9.109375" hidden="1" customWidth="1"/>
    <col min="50" max="50" width="1.6640625" hidden="1" customWidth="1"/>
    <col min="51" max="51" width="9.109375" hidden="1" customWidth="1"/>
    <col min="52" max="52" width="3.44140625" hidden="1" customWidth="1"/>
    <col min="53" max="53" width="9.109375" hidden="1" customWidth="1"/>
    <col min="54" max="54" width="5.6640625" hidden="1" customWidth="1"/>
    <col min="55" max="57" width="9.109375" hidden="1" customWidth="1"/>
    <col min="58" max="58" width="2.33203125" hidden="1" customWidth="1"/>
    <col min="59" max="60" width="9.109375" hidden="1" customWidth="1"/>
    <col min="61" max="61" width="3" customWidth="1"/>
  </cols>
  <sheetData>
    <row r="1" spans="1:67" ht="18" x14ac:dyDescent="0.35">
      <c r="A1" s="243" t="s">
        <v>2584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</row>
    <row r="2" spans="1:67" x14ac:dyDescent="0.3">
      <c r="A2" s="244" t="s">
        <v>36</v>
      </c>
      <c r="B2" s="244"/>
      <c r="C2" s="244"/>
      <c r="D2" s="244" t="s">
        <v>35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4" t="s">
        <v>34</v>
      </c>
      <c r="V2" s="245"/>
      <c r="W2" s="245"/>
      <c r="X2" s="245"/>
      <c r="Y2" s="244" t="s">
        <v>33</v>
      </c>
      <c r="Z2" s="245"/>
      <c r="AA2" s="245"/>
      <c r="AB2" s="245"/>
      <c r="AC2" s="245"/>
      <c r="AD2" s="245"/>
      <c r="AE2" s="245"/>
      <c r="AF2" s="245"/>
      <c r="AG2" s="242" t="s">
        <v>32</v>
      </c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</row>
    <row r="3" spans="1:67" x14ac:dyDescent="0.3">
      <c r="A3" s="247" t="s">
        <v>31</v>
      </c>
      <c r="B3" s="247"/>
      <c r="C3" s="247"/>
      <c r="D3" s="65"/>
      <c r="T3" s="8"/>
      <c r="U3" s="247" t="s">
        <v>30</v>
      </c>
      <c r="V3" s="248"/>
      <c r="W3" s="248"/>
      <c r="X3" s="248"/>
      <c r="Y3" s="247" t="s">
        <v>29</v>
      </c>
      <c r="Z3" s="248"/>
      <c r="AA3" s="248"/>
      <c r="AB3" s="248"/>
      <c r="AC3" s="248"/>
      <c r="AD3" s="248"/>
      <c r="AE3" s="248"/>
      <c r="AF3" s="248"/>
      <c r="AG3" s="240" t="s">
        <v>28</v>
      </c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2" t="s">
        <v>27</v>
      </c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</row>
    <row r="4" spans="1:67" x14ac:dyDescent="0.3">
      <c r="A4" s="7"/>
      <c r="B4" s="6"/>
      <c r="C4" s="5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  <c r="U4" s="7"/>
      <c r="V4" s="6"/>
      <c r="W4" s="6"/>
      <c r="X4" s="5"/>
      <c r="Y4" s="240" t="s">
        <v>26</v>
      </c>
      <c r="Z4" s="241"/>
      <c r="AA4" s="241"/>
      <c r="AB4" s="241"/>
      <c r="AC4" s="241"/>
      <c r="AD4" s="241"/>
      <c r="AE4" s="241"/>
      <c r="AF4" s="241"/>
      <c r="AG4" s="242" t="s">
        <v>25</v>
      </c>
      <c r="AH4" s="242"/>
      <c r="AI4" s="242"/>
      <c r="AJ4" s="242"/>
      <c r="AK4" s="242"/>
      <c r="AL4" s="242"/>
      <c r="AM4" s="242" t="s">
        <v>24</v>
      </c>
      <c r="AN4" s="242"/>
      <c r="AO4" s="242"/>
      <c r="AP4" s="242"/>
      <c r="AQ4" s="242"/>
      <c r="AR4" s="242"/>
      <c r="AS4" s="249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46"/>
    </row>
    <row r="5" spans="1:67" ht="15.6" x14ac:dyDescent="0.3">
      <c r="A5" s="252" t="s">
        <v>23</v>
      </c>
      <c r="B5" s="252"/>
      <c r="C5" s="252"/>
      <c r="D5" s="257" t="s">
        <v>1178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4" t="s">
        <v>22</v>
      </c>
      <c r="V5" s="254"/>
      <c r="W5" s="254"/>
      <c r="X5" s="254"/>
      <c r="Y5" s="254">
        <f>'ТЭ МЖД'!E521</f>
        <v>15452.575000000001</v>
      </c>
      <c r="Z5" s="254"/>
      <c r="AA5" s="254"/>
      <c r="AB5" s="254"/>
      <c r="AC5" s="254"/>
      <c r="AD5" s="254"/>
      <c r="AE5" s="254"/>
      <c r="AF5" s="254"/>
      <c r="AG5" s="258">
        <v>438.9</v>
      </c>
      <c r="AH5" s="258"/>
      <c r="AI5" s="258"/>
      <c r="AJ5" s="258"/>
      <c r="AK5" s="258"/>
      <c r="AL5" s="258"/>
      <c r="AM5" s="254"/>
      <c r="AN5" s="254"/>
      <c r="AO5" s="254"/>
      <c r="AP5" s="254"/>
      <c r="AQ5" s="254"/>
      <c r="AR5" s="254"/>
      <c r="AS5" s="251">
        <v>48.76</v>
      </c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</row>
    <row r="6" spans="1:67" ht="15.6" x14ac:dyDescent="0.3">
      <c r="A6" s="252" t="s">
        <v>23</v>
      </c>
      <c r="B6" s="252"/>
      <c r="C6" s="252"/>
      <c r="D6" s="253" t="s">
        <v>1277</v>
      </c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4" t="s">
        <v>22</v>
      </c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5">
        <f>AG7*0.051</f>
        <v>83.435999999999993</v>
      </c>
      <c r="AH6" s="255"/>
      <c r="AI6" s="255"/>
      <c r="AJ6" s="255"/>
      <c r="AK6" s="255"/>
      <c r="AL6" s="255"/>
      <c r="AM6" s="256">
        <v>0</v>
      </c>
      <c r="AN6" s="256"/>
      <c r="AO6" s="256"/>
      <c r="AP6" s="256"/>
      <c r="AQ6" s="256"/>
      <c r="AR6" s="256"/>
      <c r="AS6" s="255">
        <f>AS7*0.051</f>
        <v>2.8815</v>
      </c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</row>
    <row r="7" spans="1:67" ht="31.5" customHeight="1" x14ac:dyDescent="0.3">
      <c r="A7" s="252" t="s">
        <v>20</v>
      </c>
      <c r="B7" s="252"/>
      <c r="C7" s="252"/>
      <c r="D7" s="261" t="s">
        <v>1814</v>
      </c>
      <c r="E7" s="262"/>
      <c r="F7" s="262"/>
      <c r="G7" s="263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254" t="s">
        <v>18</v>
      </c>
      <c r="V7" s="254"/>
      <c r="W7" s="254"/>
      <c r="X7" s="254"/>
      <c r="Y7" s="260"/>
      <c r="Z7" s="254"/>
      <c r="AA7" s="254"/>
      <c r="AB7" s="254"/>
      <c r="AC7" s="254"/>
      <c r="AD7" s="254"/>
      <c r="AE7" s="254"/>
      <c r="AF7" s="254"/>
      <c r="AG7" s="259">
        <v>1636</v>
      </c>
      <c r="AH7" s="259"/>
      <c r="AI7" s="259"/>
      <c r="AJ7" s="259"/>
      <c r="AK7" s="259"/>
      <c r="AL7" s="259"/>
      <c r="AM7" s="256">
        <v>0</v>
      </c>
      <c r="AN7" s="256"/>
      <c r="AO7" s="256"/>
      <c r="AP7" s="256"/>
      <c r="AQ7" s="256"/>
      <c r="AR7" s="256"/>
      <c r="AS7" s="256">
        <v>56.5</v>
      </c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O7" s="61"/>
    </row>
    <row r="8" spans="1:67" ht="15.6" x14ac:dyDescent="0.3">
      <c r="A8" s="252" t="s">
        <v>20</v>
      </c>
      <c r="B8" s="252"/>
      <c r="C8" s="252"/>
      <c r="D8" s="257" t="s">
        <v>21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4" t="s">
        <v>18</v>
      </c>
      <c r="V8" s="254"/>
      <c r="W8" s="254"/>
      <c r="X8" s="254"/>
      <c r="Y8" s="260"/>
      <c r="Z8" s="254"/>
      <c r="AA8" s="254"/>
      <c r="AB8" s="254"/>
      <c r="AC8" s="254"/>
      <c r="AD8" s="254"/>
      <c r="AE8" s="254"/>
      <c r="AF8" s="254"/>
      <c r="AG8" s="259">
        <v>2074</v>
      </c>
      <c r="AH8" s="259"/>
      <c r="AI8" s="259"/>
      <c r="AJ8" s="259"/>
      <c r="AK8" s="259"/>
      <c r="AL8" s="259"/>
      <c r="AM8" s="256">
        <v>0</v>
      </c>
      <c r="AN8" s="256"/>
      <c r="AO8" s="256"/>
      <c r="AP8" s="256"/>
      <c r="AQ8" s="256"/>
      <c r="AR8" s="256"/>
      <c r="AS8" s="256">
        <v>56.5</v>
      </c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O8" s="61"/>
    </row>
    <row r="9" spans="1:67" ht="15.6" x14ac:dyDescent="0.3">
      <c r="A9" s="252" t="s">
        <v>20</v>
      </c>
      <c r="B9" s="252"/>
      <c r="C9" s="252"/>
      <c r="D9" s="257" t="s">
        <v>19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4" t="s">
        <v>18</v>
      </c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9">
        <v>3710</v>
      </c>
      <c r="AH9" s="259"/>
      <c r="AI9" s="259"/>
      <c r="AJ9" s="259"/>
      <c r="AK9" s="259"/>
      <c r="AL9" s="259"/>
      <c r="AM9" s="256">
        <v>0</v>
      </c>
      <c r="AN9" s="256"/>
      <c r="AO9" s="256"/>
      <c r="AP9" s="256"/>
      <c r="AQ9" s="256"/>
      <c r="AR9" s="256"/>
      <c r="AS9" s="256">
        <f>AS7+AS8</f>
        <v>113</v>
      </c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</row>
    <row r="10" spans="1:67" ht="15.6" x14ac:dyDescent="0.3">
      <c r="A10" s="252" t="s">
        <v>17</v>
      </c>
      <c r="B10" s="252"/>
      <c r="C10" s="252"/>
      <c r="D10" s="257" t="s">
        <v>16</v>
      </c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4" t="s">
        <v>15</v>
      </c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60">
        <v>71689</v>
      </c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60">
        <v>26091</v>
      </c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</row>
  </sheetData>
  <mergeCells count="57">
    <mergeCell ref="AM7:AR7"/>
    <mergeCell ref="AS7:BI7"/>
    <mergeCell ref="D7:G7"/>
    <mergeCell ref="A7:C7"/>
    <mergeCell ref="U7:X7"/>
    <mergeCell ref="Y7:AF7"/>
    <mergeCell ref="AG7:AL7"/>
    <mergeCell ref="AS10:BI10"/>
    <mergeCell ref="A10:C10"/>
    <mergeCell ref="D10:T10"/>
    <mergeCell ref="U10:X10"/>
    <mergeCell ref="Y10:AF10"/>
    <mergeCell ref="AG10:AL10"/>
    <mergeCell ref="AM10:AR10"/>
    <mergeCell ref="AS8:BI8"/>
    <mergeCell ref="A9:C9"/>
    <mergeCell ref="D9:T9"/>
    <mergeCell ref="U9:X9"/>
    <mergeCell ref="Y9:AF9"/>
    <mergeCell ref="AG9:AL9"/>
    <mergeCell ref="AM9:AR9"/>
    <mergeCell ref="AS9:BI9"/>
    <mergeCell ref="A8:C8"/>
    <mergeCell ref="D8:T8"/>
    <mergeCell ref="U8:X8"/>
    <mergeCell ref="Y8:AF8"/>
    <mergeCell ref="AG8:AL8"/>
    <mergeCell ref="AM8:AR8"/>
    <mergeCell ref="AS5:BI5"/>
    <mergeCell ref="A6:C6"/>
    <mergeCell ref="D6:T6"/>
    <mergeCell ref="U6:X6"/>
    <mergeCell ref="Y6:AF6"/>
    <mergeCell ref="AG6:AL6"/>
    <mergeCell ref="AM6:AR6"/>
    <mergeCell ref="AS6:BI6"/>
    <mergeCell ref="A5:C5"/>
    <mergeCell ref="D5:T5"/>
    <mergeCell ref="U5:X5"/>
    <mergeCell ref="Y5:AF5"/>
    <mergeCell ref="AG5:AL5"/>
    <mergeCell ref="AM5:AR5"/>
    <mergeCell ref="Y4:AF4"/>
    <mergeCell ref="AG4:AL4"/>
    <mergeCell ref="AM4:AR4"/>
    <mergeCell ref="A1:BI1"/>
    <mergeCell ref="A2:C2"/>
    <mergeCell ref="D2:T2"/>
    <mergeCell ref="U2:X2"/>
    <mergeCell ref="Y2:AF2"/>
    <mergeCell ref="AG2:BI2"/>
    <mergeCell ref="A3:C3"/>
    <mergeCell ref="U3:X3"/>
    <mergeCell ref="Y3:AF3"/>
    <mergeCell ref="AG3:AR3"/>
    <mergeCell ref="AS3:BI3"/>
    <mergeCell ref="AS4:BI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059"/>
  <sheetViews>
    <sheetView topLeftCell="A745" workbookViewId="0">
      <selection activeCell="F747" sqref="F747"/>
    </sheetView>
  </sheetViews>
  <sheetFormatPr defaultColWidth="9" defaultRowHeight="11.4" customHeight="1" x14ac:dyDescent="0.3"/>
  <cols>
    <col min="1" max="1" width="8.33203125" style="82" customWidth="1"/>
    <col min="2" max="2" width="13.33203125" style="82" customWidth="1"/>
    <col min="3" max="3" width="18.109375" style="82" customWidth="1"/>
    <col min="4" max="4" width="15.33203125" style="82" customWidth="1"/>
    <col min="5" max="5" width="9" style="82" customWidth="1"/>
    <col min="6" max="6" width="7.33203125" style="82" customWidth="1"/>
    <col min="7" max="7" width="11.33203125" style="82" customWidth="1"/>
    <col min="8" max="8" width="8.6640625" style="82" customWidth="1"/>
    <col min="9" max="9" width="9.5546875" style="82" customWidth="1"/>
    <col min="10" max="10" width="9.44140625" style="82" customWidth="1"/>
    <col min="11" max="11" width="20.44140625" style="82" customWidth="1"/>
    <col min="12" max="12" width="14.109375" style="82" customWidth="1"/>
    <col min="13" max="13" width="21.5546875" style="82" customWidth="1"/>
    <col min="14" max="14" width="10" customWidth="1"/>
    <col min="16" max="16" width="12.6640625" customWidth="1"/>
  </cols>
  <sheetData>
    <row r="1" spans="1:16" ht="11.1" customHeight="1" x14ac:dyDescent="0.4">
      <c r="A1" s="279" t="s">
        <v>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120"/>
    </row>
    <row r="2" spans="1:16" ht="11.1" customHeight="1" thickBot="1" x14ac:dyDescent="0.45">
      <c r="A2" s="280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2"/>
      <c r="M2" s="120"/>
    </row>
    <row r="3" spans="1:16" ht="15.9" customHeight="1" thickBot="1" x14ac:dyDescent="0.35">
      <c r="A3" s="283" t="s">
        <v>46</v>
      </c>
      <c r="B3" s="283"/>
      <c r="C3" s="283" t="s">
        <v>47</v>
      </c>
      <c r="D3" s="283"/>
      <c r="E3" s="284" t="s">
        <v>2094</v>
      </c>
      <c r="F3" s="284"/>
      <c r="G3" s="284" t="s">
        <v>2049</v>
      </c>
      <c r="H3" s="284"/>
      <c r="I3" s="42"/>
      <c r="J3" s="43"/>
      <c r="K3" s="43"/>
      <c r="L3" s="287" t="s">
        <v>1791</v>
      </c>
      <c r="M3" s="276" t="s">
        <v>12</v>
      </c>
    </row>
    <row r="4" spans="1:16" ht="15.9" customHeight="1" thickBot="1" x14ac:dyDescent="0.35">
      <c r="A4" s="289" t="s">
        <v>48</v>
      </c>
      <c r="B4" s="289"/>
      <c r="C4" s="290" t="s">
        <v>1794</v>
      </c>
      <c r="D4" s="290"/>
      <c r="E4" s="285"/>
      <c r="F4" s="286"/>
      <c r="G4" s="285"/>
      <c r="H4" s="286"/>
      <c r="I4" s="79"/>
      <c r="J4" s="69"/>
      <c r="K4" s="69"/>
      <c r="L4" s="288"/>
      <c r="M4" s="277"/>
    </row>
    <row r="5" spans="1:16" ht="23.1" customHeight="1" x14ac:dyDescent="0.3">
      <c r="A5" s="274" t="s">
        <v>49</v>
      </c>
      <c r="B5" s="274" t="s">
        <v>113</v>
      </c>
      <c r="C5" s="274" t="s">
        <v>13</v>
      </c>
      <c r="D5" s="274" t="s">
        <v>11</v>
      </c>
      <c r="E5" s="274" t="s">
        <v>50</v>
      </c>
      <c r="F5" s="274" t="s">
        <v>51</v>
      </c>
      <c r="G5" s="274" t="s">
        <v>52</v>
      </c>
      <c r="H5" s="274" t="s">
        <v>53</v>
      </c>
      <c r="I5" s="274" t="s">
        <v>54</v>
      </c>
      <c r="J5" s="274" t="s">
        <v>55</v>
      </c>
      <c r="K5" s="284" t="s">
        <v>1958</v>
      </c>
      <c r="L5" s="288"/>
      <c r="M5" s="277"/>
      <c r="O5" s="136"/>
      <c r="P5" t="s">
        <v>2047</v>
      </c>
    </row>
    <row r="6" spans="1:16" ht="24" customHeight="1" thickBot="1" x14ac:dyDescent="0.35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91"/>
      <c r="L6" s="285"/>
      <c r="M6" s="278"/>
      <c r="O6" s="137"/>
      <c r="P6" t="s">
        <v>2048</v>
      </c>
    </row>
    <row r="7" spans="1:16" ht="15.9" customHeight="1" thickBot="1" x14ac:dyDescent="0.35">
      <c r="A7" s="80" t="s">
        <v>131</v>
      </c>
      <c r="B7" s="80" t="s">
        <v>132</v>
      </c>
      <c r="C7" s="80" t="s">
        <v>133</v>
      </c>
      <c r="D7" s="80" t="s">
        <v>1258</v>
      </c>
      <c r="E7" s="106"/>
      <c r="F7" s="106"/>
      <c r="G7" s="58">
        <f t="shared" ref="G7:G76" si="0">F7-E7</f>
        <v>0</v>
      </c>
      <c r="H7" s="107"/>
      <c r="I7" s="107"/>
      <c r="J7" s="126">
        <f t="shared" ref="J7:J76" si="1">I7-H7</f>
        <v>0</v>
      </c>
      <c r="K7" s="242"/>
      <c r="L7" s="118"/>
      <c r="M7" s="121"/>
      <c r="N7" s="270"/>
    </row>
    <row r="8" spans="1:16" ht="15.9" customHeight="1" thickBot="1" x14ac:dyDescent="0.35">
      <c r="A8" s="80" t="s">
        <v>131</v>
      </c>
      <c r="B8" s="80" t="s">
        <v>132</v>
      </c>
      <c r="C8" s="80" t="s">
        <v>134</v>
      </c>
      <c r="D8" s="80" t="s">
        <v>1258</v>
      </c>
      <c r="E8" s="106"/>
      <c r="F8" s="106"/>
      <c r="G8" s="58">
        <f t="shared" si="0"/>
        <v>0</v>
      </c>
      <c r="H8" s="107"/>
      <c r="I8" s="107"/>
      <c r="J8" s="126">
        <f t="shared" si="1"/>
        <v>0</v>
      </c>
      <c r="K8" s="242"/>
      <c r="L8" s="118"/>
      <c r="M8" s="121"/>
      <c r="N8" s="270"/>
    </row>
    <row r="9" spans="1:16" ht="15.9" customHeight="1" thickBot="1" x14ac:dyDescent="0.35">
      <c r="A9" s="80" t="s">
        <v>131</v>
      </c>
      <c r="B9" s="80" t="s">
        <v>132</v>
      </c>
      <c r="C9" s="80" t="s">
        <v>135</v>
      </c>
      <c r="D9" s="80" t="s">
        <v>1258</v>
      </c>
      <c r="E9" s="106">
        <v>3</v>
      </c>
      <c r="F9" s="106">
        <v>3</v>
      </c>
      <c r="G9" s="58">
        <f t="shared" si="0"/>
        <v>0</v>
      </c>
      <c r="H9" s="107"/>
      <c r="I9" s="107"/>
      <c r="J9" s="126">
        <f t="shared" si="1"/>
        <v>0</v>
      </c>
      <c r="K9" s="242"/>
      <c r="L9" s="118"/>
      <c r="M9" s="63"/>
      <c r="N9" s="270"/>
    </row>
    <row r="10" spans="1:16" ht="16.2" thickBot="1" x14ac:dyDescent="0.35">
      <c r="A10" s="80" t="s">
        <v>131</v>
      </c>
      <c r="B10" s="80" t="s">
        <v>132</v>
      </c>
      <c r="C10" s="80" t="s">
        <v>136</v>
      </c>
      <c r="D10" s="104">
        <v>46357</v>
      </c>
      <c r="E10" s="106"/>
      <c r="F10" s="106"/>
      <c r="G10" s="58">
        <f t="shared" si="0"/>
        <v>0</v>
      </c>
      <c r="H10" s="107">
        <v>0</v>
      </c>
      <c r="I10" s="107">
        <v>0</v>
      </c>
      <c r="J10" s="126">
        <f t="shared" si="1"/>
        <v>0</v>
      </c>
      <c r="K10" s="242"/>
      <c r="L10" s="118"/>
      <c r="M10" s="121"/>
      <c r="N10" s="270"/>
    </row>
    <row r="11" spans="1:16" ht="16.2" thickBot="1" x14ac:dyDescent="0.35">
      <c r="A11" s="80">
        <v>22</v>
      </c>
      <c r="B11" s="63" t="s">
        <v>1232</v>
      </c>
      <c r="C11" s="80" t="s">
        <v>2022</v>
      </c>
      <c r="D11" s="104"/>
      <c r="E11" s="63">
        <v>6</v>
      </c>
      <c r="F11" s="63">
        <v>6</v>
      </c>
      <c r="G11" s="58">
        <f t="shared" si="0"/>
        <v>0</v>
      </c>
      <c r="H11" s="108"/>
      <c r="I11" s="108"/>
      <c r="J11" s="126">
        <f t="shared" si="1"/>
        <v>0</v>
      </c>
      <c r="K11" s="2"/>
      <c r="L11" s="118"/>
      <c r="M11" s="121"/>
      <c r="N11" s="119"/>
    </row>
    <row r="12" spans="1:16" ht="16.2" thickBot="1" x14ac:dyDescent="0.35">
      <c r="A12" s="80">
        <v>22</v>
      </c>
      <c r="B12" s="63" t="s">
        <v>1232</v>
      </c>
      <c r="C12" s="80" t="s">
        <v>2023</v>
      </c>
      <c r="D12" s="104"/>
      <c r="E12" s="63"/>
      <c r="F12" s="63"/>
      <c r="G12" s="58">
        <f t="shared" si="0"/>
        <v>0</v>
      </c>
      <c r="H12" s="108">
        <v>1</v>
      </c>
      <c r="I12" s="108">
        <v>1</v>
      </c>
      <c r="J12" s="126">
        <f t="shared" si="1"/>
        <v>0</v>
      </c>
      <c r="K12" s="2"/>
      <c r="L12" s="118"/>
      <c r="M12" s="121"/>
      <c r="N12" s="119"/>
    </row>
    <row r="13" spans="1:16" ht="15.9" customHeight="1" thickBot="1" x14ac:dyDescent="0.35">
      <c r="A13" s="80" t="s">
        <v>143</v>
      </c>
      <c r="B13" s="80" t="s">
        <v>63</v>
      </c>
      <c r="C13" s="80" t="s">
        <v>144</v>
      </c>
      <c r="D13" s="80" t="s">
        <v>1258</v>
      </c>
      <c r="E13" s="106">
        <v>1</v>
      </c>
      <c r="F13" s="106">
        <v>1</v>
      </c>
      <c r="G13" s="58">
        <f t="shared" si="0"/>
        <v>0</v>
      </c>
      <c r="H13" s="107"/>
      <c r="I13" s="107"/>
      <c r="J13" s="126">
        <f t="shared" si="1"/>
        <v>0</v>
      </c>
      <c r="K13" s="242"/>
      <c r="L13" s="118"/>
      <c r="M13" s="121"/>
      <c r="N13" s="270"/>
    </row>
    <row r="14" spans="1:16" ht="15.9" customHeight="1" thickBot="1" x14ac:dyDescent="0.35">
      <c r="A14" s="63" t="s">
        <v>143</v>
      </c>
      <c r="B14" s="63" t="s">
        <v>63</v>
      </c>
      <c r="C14" s="63" t="s">
        <v>145</v>
      </c>
      <c r="D14" s="63" t="s">
        <v>1258</v>
      </c>
      <c r="E14" s="106"/>
      <c r="F14" s="106"/>
      <c r="G14" s="58">
        <f t="shared" si="0"/>
        <v>0</v>
      </c>
      <c r="H14" s="107">
        <v>1</v>
      </c>
      <c r="I14" s="107">
        <v>1</v>
      </c>
      <c r="J14" s="126">
        <f t="shared" si="1"/>
        <v>0</v>
      </c>
      <c r="K14" s="242"/>
      <c r="L14" s="118"/>
      <c r="M14" s="121"/>
      <c r="N14" s="270"/>
    </row>
    <row r="15" spans="1:16" ht="15.9" customHeight="1" thickBot="1" x14ac:dyDescent="0.35">
      <c r="A15" s="63" t="s">
        <v>150</v>
      </c>
      <c r="B15" s="63" t="s">
        <v>151</v>
      </c>
      <c r="C15" s="63" t="s">
        <v>2166</v>
      </c>
      <c r="D15" s="63" t="s">
        <v>1258</v>
      </c>
      <c r="E15" s="63"/>
      <c r="F15" s="63"/>
      <c r="G15" s="108">
        <f t="shared" si="0"/>
        <v>0</v>
      </c>
      <c r="H15" s="108"/>
      <c r="I15" s="108"/>
      <c r="J15" s="128">
        <f t="shared" si="1"/>
        <v>0</v>
      </c>
      <c r="K15" s="265"/>
      <c r="L15" s="130"/>
      <c r="M15" s="123"/>
      <c r="N15" s="270"/>
    </row>
    <row r="16" spans="1:16" ht="15.9" customHeight="1" thickBot="1" x14ac:dyDescent="0.35">
      <c r="A16" s="63" t="s">
        <v>150</v>
      </c>
      <c r="B16" s="63" t="s">
        <v>151</v>
      </c>
      <c r="C16" s="63" t="s">
        <v>2165</v>
      </c>
      <c r="D16" s="63" t="s">
        <v>1258</v>
      </c>
      <c r="E16" s="63"/>
      <c r="F16" s="63"/>
      <c r="G16" s="108">
        <f t="shared" si="0"/>
        <v>0</v>
      </c>
      <c r="H16" s="108"/>
      <c r="I16" s="108"/>
      <c r="J16" s="128">
        <f t="shared" si="1"/>
        <v>0</v>
      </c>
      <c r="K16" s="265"/>
      <c r="L16" s="130"/>
      <c r="M16" s="123"/>
      <c r="N16" s="270"/>
    </row>
    <row r="17" spans="1:14" ht="15.9" customHeight="1" thickBot="1" x14ac:dyDescent="0.35">
      <c r="A17" s="63" t="s">
        <v>150</v>
      </c>
      <c r="B17" s="63" t="s">
        <v>151</v>
      </c>
      <c r="C17" s="63" t="s">
        <v>1840</v>
      </c>
      <c r="D17" s="63" t="s">
        <v>1258</v>
      </c>
      <c r="E17" s="63">
        <v>4</v>
      </c>
      <c r="F17" s="63">
        <v>4</v>
      </c>
      <c r="G17" s="108">
        <f t="shared" si="0"/>
        <v>0</v>
      </c>
      <c r="H17" s="108"/>
      <c r="I17" s="108"/>
      <c r="J17" s="128">
        <f t="shared" si="1"/>
        <v>0</v>
      </c>
      <c r="K17" s="265"/>
      <c r="L17" s="130"/>
      <c r="M17" s="123"/>
      <c r="N17" s="270"/>
    </row>
    <row r="18" spans="1:14" ht="15.9" customHeight="1" thickBot="1" x14ac:dyDescent="0.35">
      <c r="A18" s="63" t="s">
        <v>150</v>
      </c>
      <c r="B18" s="63" t="s">
        <v>151</v>
      </c>
      <c r="C18" s="63" t="s">
        <v>2167</v>
      </c>
      <c r="D18" s="63" t="s">
        <v>1258</v>
      </c>
      <c r="E18" s="63"/>
      <c r="F18" s="63"/>
      <c r="G18" s="108">
        <f t="shared" si="0"/>
        <v>0</v>
      </c>
      <c r="H18" s="108"/>
      <c r="I18" s="108"/>
      <c r="J18" s="128">
        <f t="shared" si="1"/>
        <v>0</v>
      </c>
      <c r="K18" s="265"/>
      <c r="L18" s="130"/>
      <c r="M18" s="123"/>
      <c r="N18" s="270"/>
    </row>
    <row r="19" spans="1:14" ht="15.9" customHeight="1" thickBot="1" x14ac:dyDescent="0.35">
      <c r="A19" s="63">
        <v>38</v>
      </c>
      <c r="B19" s="63"/>
      <c r="C19" s="63" t="s">
        <v>2050</v>
      </c>
      <c r="D19" s="63"/>
      <c r="E19" s="63"/>
      <c r="F19" s="63"/>
      <c r="G19" s="108">
        <f t="shared" si="0"/>
        <v>0</v>
      </c>
      <c r="H19" s="108">
        <v>23</v>
      </c>
      <c r="I19" s="108">
        <v>23</v>
      </c>
      <c r="J19" s="128">
        <f t="shared" si="1"/>
        <v>0</v>
      </c>
      <c r="K19" s="2"/>
      <c r="L19" s="118"/>
      <c r="M19" s="121"/>
      <c r="N19" s="119"/>
    </row>
    <row r="20" spans="1:14" ht="15.9" customHeight="1" thickBot="1" x14ac:dyDescent="0.35">
      <c r="A20" s="63">
        <v>38</v>
      </c>
      <c r="B20" s="63"/>
      <c r="C20" s="63" t="s">
        <v>2051</v>
      </c>
      <c r="D20" s="63"/>
      <c r="E20" s="63">
        <v>20</v>
      </c>
      <c r="F20" s="63">
        <v>20</v>
      </c>
      <c r="G20" s="108">
        <f t="shared" si="0"/>
        <v>0</v>
      </c>
      <c r="H20" s="108"/>
      <c r="I20" s="108"/>
      <c r="J20" s="128">
        <f t="shared" si="1"/>
        <v>0</v>
      </c>
      <c r="K20" s="2"/>
      <c r="L20" s="118"/>
      <c r="M20" s="121"/>
      <c r="N20" s="119"/>
    </row>
    <row r="21" spans="1:14" ht="15.9" customHeight="1" thickBot="1" x14ac:dyDescent="0.35">
      <c r="A21" s="63" t="s">
        <v>158</v>
      </c>
      <c r="B21" s="63" t="s">
        <v>1233</v>
      </c>
      <c r="C21" s="63" t="s">
        <v>1271</v>
      </c>
      <c r="D21" s="63" t="s">
        <v>1258</v>
      </c>
      <c r="E21" s="106"/>
      <c r="F21" s="106"/>
      <c r="G21" s="58">
        <f t="shared" si="0"/>
        <v>0</v>
      </c>
      <c r="H21" s="107">
        <v>3</v>
      </c>
      <c r="I21" s="107">
        <v>3</v>
      </c>
      <c r="J21" s="126">
        <f t="shared" si="1"/>
        <v>0</v>
      </c>
      <c r="K21" s="242"/>
      <c r="L21" s="118"/>
      <c r="M21" s="121"/>
      <c r="N21" s="270"/>
    </row>
    <row r="22" spans="1:14" ht="15.9" customHeight="1" thickBot="1" x14ac:dyDescent="0.35">
      <c r="A22" s="63" t="s">
        <v>158</v>
      </c>
      <c r="B22" s="63" t="s">
        <v>1233</v>
      </c>
      <c r="C22" s="63" t="s">
        <v>1270</v>
      </c>
      <c r="D22" s="63" t="s">
        <v>1258</v>
      </c>
      <c r="E22" s="106">
        <v>8</v>
      </c>
      <c r="F22" s="106">
        <v>8</v>
      </c>
      <c r="G22" s="58">
        <f t="shared" si="0"/>
        <v>0</v>
      </c>
      <c r="H22" s="107"/>
      <c r="I22" s="107"/>
      <c r="J22" s="126">
        <f t="shared" si="1"/>
        <v>0</v>
      </c>
      <c r="K22" s="242"/>
      <c r="L22" s="118"/>
      <c r="M22" s="121"/>
      <c r="N22" s="270"/>
    </row>
    <row r="23" spans="1:14" ht="15.9" customHeight="1" thickBot="1" x14ac:dyDescent="0.35">
      <c r="A23" s="63" t="s">
        <v>161</v>
      </c>
      <c r="B23" s="63" t="s">
        <v>162</v>
      </c>
      <c r="C23" s="63" t="s">
        <v>1959</v>
      </c>
      <c r="D23" s="63" t="s">
        <v>1258</v>
      </c>
      <c r="E23" s="63">
        <v>9</v>
      </c>
      <c r="F23" s="63">
        <v>9</v>
      </c>
      <c r="G23" s="58">
        <f t="shared" si="0"/>
        <v>0</v>
      </c>
      <c r="H23" s="107"/>
      <c r="I23" s="107"/>
      <c r="J23" s="126">
        <f t="shared" si="1"/>
        <v>0</v>
      </c>
      <c r="K23" s="242"/>
      <c r="L23" s="118"/>
      <c r="M23" s="121"/>
      <c r="N23" s="270"/>
    </row>
    <row r="24" spans="1:14" ht="15.9" customHeight="1" thickBot="1" x14ac:dyDescent="0.35">
      <c r="A24" s="63" t="s">
        <v>161</v>
      </c>
      <c r="B24" s="63" t="s">
        <v>162</v>
      </c>
      <c r="C24" s="63" t="s">
        <v>1960</v>
      </c>
      <c r="D24" s="63" t="s">
        <v>1258</v>
      </c>
      <c r="E24" s="63"/>
      <c r="F24" s="63"/>
      <c r="G24" s="108">
        <f t="shared" si="0"/>
        <v>0</v>
      </c>
      <c r="H24" s="108">
        <v>5</v>
      </c>
      <c r="I24" s="108">
        <v>5</v>
      </c>
      <c r="J24" s="126">
        <f t="shared" si="1"/>
        <v>0</v>
      </c>
      <c r="K24" s="242"/>
      <c r="L24" s="118"/>
      <c r="M24" s="121"/>
      <c r="N24" s="270"/>
    </row>
    <row r="25" spans="1:14" ht="15.9" customHeight="1" thickBot="1" x14ac:dyDescent="0.35">
      <c r="A25" s="63" t="s">
        <v>161</v>
      </c>
      <c r="B25" s="63" t="s">
        <v>162</v>
      </c>
      <c r="C25" s="63" t="s">
        <v>1961</v>
      </c>
      <c r="D25" s="63" t="s">
        <v>1258</v>
      </c>
      <c r="E25" s="63"/>
      <c r="F25" s="63"/>
      <c r="G25" s="108">
        <f t="shared" si="0"/>
        <v>0</v>
      </c>
      <c r="H25" s="108">
        <v>14</v>
      </c>
      <c r="I25" s="108">
        <v>14</v>
      </c>
      <c r="J25" s="126">
        <f t="shared" si="1"/>
        <v>0</v>
      </c>
      <c r="K25" s="242"/>
      <c r="L25" s="118"/>
      <c r="M25" s="121"/>
      <c r="N25" s="270"/>
    </row>
    <row r="26" spans="1:14" ht="15.9" customHeight="1" thickBot="1" x14ac:dyDescent="0.35">
      <c r="A26" s="63" t="s">
        <v>161</v>
      </c>
      <c r="B26" s="63" t="s">
        <v>162</v>
      </c>
      <c r="C26" s="63" t="s">
        <v>1962</v>
      </c>
      <c r="D26" s="63"/>
      <c r="E26" s="63">
        <v>15</v>
      </c>
      <c r="F26" s="63">
        <v>15</v>
      </c>
      <c r="G26" s="58">
        <f t="shared" si="0"/>
        <v>0</v>
      </c>
      <c r="H26" s="107"/>
      <c r="I26" s="107"/>
      <c r="J26" s="126">
        <f t="shared" si="1"/>
        <v>0</v>
      </c>
      <c r="K26" s="242"/>
      <c r="L26" s="118"/>
      <c r="M26" s="121"/>
      <c r="N26" s="270"/>
    </row>
    <row r="27" spans="1:14" ht="15.9" customHeight="1" thickBot="1" x14ac:dyDescent="0.35">
      <c r="A27" s="63" t="s">
        <v>164</v>
      </c>
      <c r="B27" s="63" t="s">
        <v>165</v>
      </c>
      <c r="C27" s="63" t="s">
        <v>2052</v>
      </c>
      <c r="D27" s="63" t="s">
        <v>1258</v>
      </c>
      <c r="E27" s="63">
        <v>75</v>
      </c>
      <c r="F27" s="63">
        <v>75</v>
      </c>
      <c r="G27" s="108">
        <f t="shared" si="0"/>
        <v>0</v>
      </c>
      <c r="H27" s="108"/>
      <c r="I27" s="108"/>
      <c r="J27" s="128">
        <f t="shared" si="1"/>
        <v>0</v>
      </c>
      <c r="K27" s="265"/>
      <c r="L27" s="130"/>
      <c r="M27" s="121"/>
      <c r="N27" s="270"/>
    </row>
    <row r="28" spans="1:14" ht="15.9" customHeight="1" thickBot="1" x14ac:dyDescent="0.35">
      <c r="A28" s="63" t="s">
        <v>164</v>
      </c>
      <c r="B28" s="63" t="s">
        <v>165</v>
      </c>
      <c r="C28" s="63" t="s">
        <v>2053</v>
      </c>
      <c r="D28" s="63" t="s">
        <v>1258</v>
      </c>
      <c r="E28" s="63"/>
      <c r="F28" s="63"/>
      <c r="G28" s="108">
        <f t="shared" si="0"/>
        <v>0</v>
      </c>
      <c r="H28" s="108">
        <v>54</v>
      </c>
      <c r="I28" s="108">
        <v>54</v>
      </c>
      <c r="J28" s="128">
        <f t="shared" si="1"/>
        <v>0</v>
      </c>
      <c r="K28" s="265"/>
      <c r="L28" s="130"/>
      <c r="M28" s="121"/>
      <c r="N28" s="270"/>
    </row>
    <row r="29" spans="1:14" ht="15.9" customHeight="1" thickBot="1" x14ac:dyDescent="0.35">
      <c r="A29" s="63">
        <v>45</v>
      </c>
      <c r="B29" s="63" t="s">
        <v>2112</v>
      </c>
      <c r="C29" s="63" t="s">
        <v>2113</v>
      </c>
      <c r="D29" s="63"/>
      <c r="E29" s="63">
        <v>13</v>
      </c>
      <c r="F29" s="63">
        <v>13</v>
      </c>
      <c r="G29" s="108">
        <f t="shared" si="0"/>
        <v>0</v>
      </c>
      <c r="H29" s="108"/>
      <c r="I29" s="108"/>
      <c r="J29" s="128">
        <f t="shared" si="1"/>
        <v>0</v>
      </c>
      <c r="K29" s="46"/>
      <c r="L29" s="130"/>
      <c r="M29" s="121"/>
      <c r="N29" s="119"/>
    </row>
    <row r="30" spans="1:14" ht="15.9" customHeight="1" thickBot="1" x14ac:dyDescent="0.35">
      <c r="A30" s="63">
        <v>45</v>
      </c>
      <c r="B30" s="63" t="s">
        <v>2112</v>
      </c>
      <c r="C30" s="63" t="s">
        <v>2114</v>
      </c>
      <c r="D30" s="63"/>
      <c r="E30" s="63"/>
      <c r="F30" s="63"/>
      <c r="G30" s="108">
        <f t="shared" si="0"/>
        <v>0</v>
      </c>
      <c r="H30" s="108">
        <v>8</v>
      </c>
      <c r="I30" s="108">
        <v>8</v>
      </c>
      <c r="J30" s="128">
        <f t="shared" si="1"/>
        <v>0</v>
      </c>
      <c r="K30" s="46"/>
      <c r="L30" s="130"/>
      <c r="M30" s="121"/>
      <c r="N30" s="119"/>
    </row>
    <row r="31" spans="1:14" ht="15.9" customHeight="1" thickBot="1" x14ac:dyDescent="0.35">
      <c r="A31" s="63" t="s">
        <v>170</v>
      </c>
      <c r="B31" s="63" t="s">
        <v>171</v>
      </c>
      <c r="C31" s="63" t="s">
        <v>172</v>
      </c>
      <c r="D31" s="63" t="s">
        <v>1258</v>
      </c>
      <c r="E31" s="106">
        <v>1</v>
      </c>
      <c r="F31" s="106">
        <v>1</v>
      </c>
      <c r="G31" s="58">
        <f t="shared" si="0"/>
        <v>0</v>
      </c>
      <c r="H31" s="107"/>
      <c r="I31" s="107"/>
      <c r="J31" s="126">
        <f t="shared" si="1"/>
        <v>0</v>
      </c>
      <c r="K31" s="242"/>
      <c r="L31" s="118"/>
      <c r="M31" s="121"/>
      <c r="N31" s="270"/>
    </row>
    <row r="32" spans="1:14" ht="15.9" customHeight="1" thickBot="1" x14ac:dyDescent="0.35">
      <c r="A32" s="63" t="s">
        <v>170</v>
      </c>
      <c r="B32" s="63" t="s">
        <v>171</v>
      </c>
      <c r="C32" s="63" t="s">
        <v>173</v>
      </c>
      <c r="D32" s="63" t="s">
        <v>1258</v>
      </c>
      <c r="E32" s="106"/>
      <c r="F32" s="106"/>
      <c r="G32" s="58">
        <f t="shared" si="0"/>
        <v>0</v>
      </c>
      <c r="H32" s="107">
        <v>0</v>
      </c>
      <c r="I32" s="107">
        <v>0</v>
      </c>
      <c r="J32" s="126">
        <f t="shared" si="1"/>
        <v>0</v>
      </c>
      <c r="K32" s="242"/>
      <c r="L32" s="118"/>
      <c r="M32" s="121"/>
      <c r="N32" s="270"/>
    </row>
    <row r="33" spans="1:14" ht="15.9" customHeight="1" thickBot="1" x14ac:dyDescent="0.35">
      <c r="A33" s="63" t="s">
        <v>174</v>
      </c>
      <c r="B33" s="63" t="s">
        <v>1273</v>
      </c>
      <c r="C33" s="63" t="s">
        <v>1280</v>
      </c>
      <c r="D33" s="63" t="s">
        <v>1258</v>
      </c>
      <c r="E33" s="106">
        <v>1</v>
      </c>
      <c r="F33" s="106">
        <v>1</v>
      </c>
      <c r="G33" s="58">
        <f t="shared" si="0"/>
        <v>0</v>
      </c>
      <c r="H33" s="107"/>
      <c r="I33" s="107"/>
      <c r="J33" s="126">
        <f t="shared" si="1"/>
        <v>0</v>
      </c>
      <c r="K33" s="242"/>
      <c r="L33" s="118"/>
      <c r="M33" s="121"/>
      <c r="N33" s="270"/>
    </row>
    <row r="34" spans="1:14" ht="15.9" customHeight="1" thickBot="1" x14ac:dyDescent="0.35">
      <c r="A34" s="63" t="s">
        <v>174</v>
      </c>
      <c r="B34" s="63" t="s">
        <v>1273</v>
      </c>
      <c r="C34" s="63" t="s">
        <v>1281</v>
      </c>
      <c r="D34" s="63" t="s">
        <v>1258</v>
      </c>
      <c r="E34" s="106"/>
      <c r="F34" s="106"/>
      <c r="G34" s="58">
        <f t="shared" si="0"/>
        <v>0</v>
      </c>
      <c r="H34" s="107">
        <v>0</v>
      </c>
      <c r="I34" s="107">
        <v>0</v>
      </c>
      <c r="J34" s="126">
        <f t="shared" si="1"/>
        <v>0</v>
      </c>
      <c r="K34" s="242"/>
      <c r="L34" s="118"/>
      <c r="M34" s="121"/>
      <c r="N34" s="270"/>
    </row>
    <row r="35" spans="1:14" ht="15.9" customHeight="1" thickBot="1" x14ac:dyDescent="0.35">
      <c r="A35" s="63" t="s">
        <v>175</v>
      </c>
      <c r="B35" s="63" t="s">
        <v>176</v>
      </c>
      <c r="C35" s="63" t="s">
        <v>1956</v>
      </c>
      <c r="D35" s="63" t="s">
        <v>1258</v>
      </c>
      <c r="E35" s="106">
        <v>11</v>
      </c>
      <c r="F35" s="106">
        <v>11</v>
      </c>
      <c r="G35" s="58">
        <f t="shared" si="0"/>
        <v>0</v>
      </c>
      <c r="H35" s="107"/>
      <c r="I35" s="107"/>
      <c r="J35" s="126">
        <f t="shared" si="1"/>
        <v>0</v>
      </c>
      <c r="K35" s="242"/>
      <c r="L35" s="118"/>
      <c r="M35" s="121"/>
      <c r="N35" s="270"/>
    </row>
    <row r="36" spans="1:14" ht="15.9" customHeight="1" thickBot="1" x14ac:dyDescent="0.35">
      <c r="A36" s="63" t="s">
        <v>175</v>
      </c>
      <c r="B36" s="63" t="s">
        <v>176</v>
      </c>
      <c r="C36" s="63" t="s">
        <v>1957</v>
      </c>
      <c r="D36" s="63" t="s">
        <v>1258</v>
      </c>
      <c r="E36" s="106"/>
      <c r="F36" s="106"/>
      <c r="G36" s="58">
        <f t="shared" si="0"/>
        <v>0</v>
      </c>
      <c r="H36" s="107">
        <v>6</v>
      </c>
      <c r="I36" s="107">
        <v>6</v>
      </c>
      <c r="J36" s="126">
        <f t="shared" si="1"/>
        <v>0</v>
      </c>
      <c r="K36" s="242"/>
      <c r="L36" s="118"/>
      <c r="M36" s="121"/>
      <c r="N36" s="270"/>
    </row>
    <row r="37" spans="1:14" ht="15.9" customHeight="1" thickBot="1" x14ac:dyDescent="0.35">
      <c r="A37" s="63" t="s">
        <v>179</v>
      </c>
      <c r="B37" s="63" t="s">
        <v>180</v>
      </c>
      <c r="C37" s="63" t="s">
        <v>183</v>
      </c>
      <c r="D37" s="63" t="s">
        <v>1258</v>
      </c>
      <c r="E37" s="106">
        <v>8</v>
      </c>
      <c r="F37" s="106">
        <v>8</v>
      </c>
      <c r="G37" s="58">
        <f t="shared" si="0"/>
        <v>0</v>
      </c>
      <c r="H37" s="107"/>
      <c r="I37" s="107"/>
      <c r="J37" s="126">
        <f t="shared" si="1"/>
        <v>0</v>
      </c>
      <c r="K37" s="242"/>
      <c r="L37" s="118"/>
      <c r="M37" s="121"/>
      <c r="N37" s="270"/>
    </row>
    <row r="38" spans="1:14" ht="15.9" customHeight="1" thickBot="1" x14ac:dyDescent="0.35">
      <c r="A38" s="63" t="s">
        <v>179</v>
      </c>
      <c r="B38" s="63" t="s">
        <v>180</v>
      </c>
      <c r="C38" s="63" t="s">
        <v>182</v>
      </c>
      <c r="D38" s="63" t="s">
        <v>1258</v>
      </c>
      <c r="E38" s="106"/>
      <c r="F38" s="106"/>
      <c r="G38" s="58">
        <f t="shared" si="0"/>
        <v>0</v>
      </c>
      <c r="H38" s="107">
        <v>12</v>
      </c>
      <c r="I38" s="107">
        <v>12</v>
      </c>
      <c r="J38" s="126">
        <f t="shared" si="1"/>
        <v>0</v>
      </c>
      <c r="K38" s="242"/>
      <c r="L38" s="118"/>
      <c r="M38" s="121"/>
      <c r="N38" s="270"/>
    </row>
    <row r="39" spans="1:14" ht="15.9" customHeight="1" thickBot="1" x14ac:dyDescent="0.35">
      <c r="A39" s="63" t="s">
        <v>179</v>
      </c>
      <c r="B39" s="63" t="s">
        <v>180</v>
      </c>
      <c r="C39" s="63" t="s">
        <v>181</v>
      </c>
      <c r="D39" s="63" t="s">
        <v>1258</v>
      </c>
      <c r="E39" s="106">
        <v>12</v>
      </c>
      <c r="F39" s="106">
        <v>12</v>
      </c>
      <c r="G39" s="58">
        <f t="shared" si="0"/>
        <v>0</v>
      </c>
      <c r="H39" s="107"/>
      <c r="I39" s="107"/>
      <c r="J39" s="126">
        <f t="shared" si="1"/>
        <v>0</v>
      </c>
      <c r="K39" s="242"/>
      <c r="L39" s="118"/>
      <c r="M39" s="121"/>
      <c r="N39" s="270"/>
    </row>
    <row r="40" spans="1:14" ht="15.9" customHeight="1" thickBot="1" x14ac:dyDescent="0.35">
      <c r="A40" s="63" t="s">
        <v>179</v>
      </c>
      <c r="B40" s="63" t="s">
        <v>180</v>
      </c>
      <c r="C40" s="63" t="s">
        <v>184</v>
      </c>
      <c r="D40" s="63" t="s">
        <v>1258</v>
      </c>
      <c r="E40" s="106"/>
      <c r="F40" s="106"/>
      <c r="G40" s="58">
        <f t="shared" si="0"/>
        <v>0</v>
      </c>
      <c r="H40" s="107">
        <v>2</v>
      </c>
      <c r="I40" s="107">
        <v>2</v>
      </c>
      <c r="J40" s="126">
        <f t="shared" si="1"/>
        <v>0</v>
      </c>
      <c r="K40" s="242"/>
      <c r="L40" s="118"/>
      <c r="M40" s="121"/>
      <c r="N40" s="270"/>
    </row>
    <row r="41" spans="1:14" ht="15.9" customHeight="1" thickBot="1" x14ac:dyDescent="0.35">
      <c r="A41" s="63" t="s">
        <v>185</v>
      </c>
      <c r="B41" s="63" t="s">
        <v>1234</v>
      </c>
      <c r="C41" s="63" t="s">
        <v>1788</v>
      </c>
      <c r="D41" s="63"/>
      <c r="E41" s="106">
        <v>6</v>
      </c>
      <c r="F41" s="106">
        <v>6</v>
      </c>
      <c r="G41" s="58">
        <f t="shared" si="0"/>
        <v>0</v>
      </c>
      <c r="H41" s="107"/>
      <c r="I41" s="107"/>
      <c r="J41" s="126">
        <f t="shared" si="1"/>
        <v>0</v>
      </c>
      <c r="K41" s="242"/>
      <c r="L41" s="118"/>
      <c r="M41" s="121"/>
      <c r="N41" s="270"/>
    </row>
    <row r="42" spans="1:14" ht="15.9" customHeight="1" thickBot="1" x14ac:dyDescent="0.35">
      <c r="A42" s="63" t="s">
        <v>185</v>
      </c>
      <c r="B42" s="63" t="s">
        <v>1234</v>
      </c>
      <c r="C42" s="63" t="s">
        <v>1787</v>
      </c>
      <c r="D42" s="63"/>
      <c r="E42" s="106"/>
      <c r="F42" s="106"/>
      <c r="G42" s="58">
        <f t="shared" si="0"/>
        <v>0</v>
      </c>
      <c r="H42" s="107"/>
      <c r="I42" s="107"/>
      <c r="J42" s="126">
        <f t="shared" si="1"/>
        <v>0</v>
      </c>
      <c r="K42" s="242"/>
      <c r="L42" s="118"/>
      <c r="M42" s="121"/>
      <c r="N42" s="270"/>
    </row>
    <row r="43" spans="1:14" ht="15.9" customHeight="1" thickBot="1" x14ac:dyDescent="0.35">
      <c r="A43" s="63" t="s">
        <v>186</v>
      </c>
      <c r="B43" s="63" t="s">
        <v>187</v>
      </c>
      <c r="C43" s="63" t="s">
        <v>2092</v>
      </c>
      <c r="D43" s="63" t="s">
        <v>1258</v>
      </c>
      <c r="E43" s="63">
        <v>3</v>
      </c>
      <c r="F43" s="63">
        <v>3</v>
      </c>
      <c r="G43" s="108">
        <f t="shared" si="0"/>
        <v>0</v>
      </c>
      <c r="H43" s="108"/>
      <c r="I43" s="108"/>
      <c r="J43" s="128">
        <f t="shared" si="1"/>
        <v>0</v>
      </c>
      <c r="K43" s="265"/>
      <c r="L43" s="130"/>
      <c r="M43" s="121"/>
      <c r="N43" s="270"/>
    </row>
    <row r="44" spans="1:14" ht="15.9" customHeight="1" thickBot="1" x14ac:dyDescent="0.35">
      <c r="A44" s="63" t="s">
        <v>186</v>
      </c>
      <c r="B44" s="63" t="s">
        <v>187</v>
      </c>
      <c r="C44" s="63" t="s">
        <v>2093</v>
      </c>
      <c r="D44" s="63" t="s">
        <v>1258</v>
      </c>
      <c r="E44" s="63"/>
      <c r="F44" s="63"/>
      <c r="G44" s="108">
        <f t="shared" si="0"/>
        <v>0</v>
      </c>
      <c r="H44" s="108">
        <v>2</v>
      </c>
      <c r="I44" s="108">
        <v>2</v>
      </c>
      <c r="J44" s="128">
        <f t="shared" si="1"/>
        <v>0</v>
      </c>
      <c r="K44" s="265"/>
      <c r="L44" s="130"/>
      <c r="M44" s="121"/>
      <c r="N44" s="270"/>
    </row>
    <row r="45" spans="1:14" ht="15.9" customHeight="1" thickBot="1" x14ac:dyDescent="0.35">
      <c r="A45" s="63" t="s">
        <v>188</v>
      </c>
      <c r="B45" s="63" t="s">
        <v>189</v>
      </c>
      <c r="C45" s="63" t="s">
        <v>190</v>
      </c>
      <c r="D45" s="63" t="s">
        <v>1258</v>
      </c>
      <c r="E45" s="63">
        <v>55</v>
      </c>
      <c r="F45" s="63">
        <v>55</v>
      </c>
      <c r="G45" s="108">
        <f t="shared" si="0"/>
        <v>0</v>
      </c>
      <c r="H45" s="108"/>
      <c r="I45" s="108"/>
      <c r="J45" s="126">
        <f t="shared" si="1"/>
        <v>0</v>
      </c>
      <c r="K45" s="242"/>
      <c r="L45" s="118"/>
      <c r="M45" s="121"/>
      <c r="N45" s="270"/>
    </row>
    <row r="46" spans="1:14" ht="15.9" customHeight="1" thickBot="1" x14ac:dyDescent="0.35">
      <c r="A46" s="63" t="s">
        <v>188</v>
      </c>
      <c r="B46" s="63" t="s">
        <v>189</v>
      </c>
      <c r="C46" s="63" t="s">
        <v>191</v>
      </c>
      <c r="D46" s="63" t="s">
        <v>1258</v>
      </c>
      <c r="E46" s="63"/>
      <c r="F46" s="63"/>
      <c r="G46" s="108">
        <f t="shared" si="0"/>
        <v>0</v>
      </c>
      <c r="H46" s="108">
        <v>49</v>
      </c>
      <c r="I46" s="108">
        <v>49</v>
      </c>
      <c r="J46" s="126">
        <f t="shared" si="1"/>
        <v>0</v>
      </c>
      <c r="K46" s="242"/>
      <c r="L46" s="118"/>
      <c r="M46" s="121"/>
      <c r="N46" s="270"/>
    </row>
    <row r="47" spans="1:14" ht="15.9" customHeight="1" thickBot="1" x14ac:dyDescent="0.35">
      <c r="A47" s="63" t="s">
        <v>193</v>
      </c>
      <c r="B47" s="63" t="s">
        <v>5</v>
      </c>
      <c r="C47" s="63" t="s">
        <v>194</v>
      </c>
      <c r="D47" s="63" t="s">
        <v>1258</v>
      </c>
      <c r="E47" s="106"/>
      <c r="F47" s="106"/>
      <c r="G47" s="58">
        <f t="shared" si="0"/>
        <v>0</v>
      </c>
      <c r="H47" s="107"/>
      <c r="I47" s="107"/>
      <c r="J47" s="126">
        <f t="shared" si="1"/>
        <v>0</v>
      </c>
      <c r="K47" s="242"/>
      <c r="L47" s="118"/>
      <c r="M47" s="121"/>
      <c r="N47" s="270"/>
    </row>
    <row r="48" spans="1:14" ht="15.9" customHeight="1" thickBot="1" x14ac:dyDescent="0.35">
      <c r="A48" s="63" t="s">
        <v>193</v>
      </c>
      <c r="B48" s="63" t="s">
        <v>5</v>
      </c>
      <c r="C48" s="63" t="s">
        <v>195</v>
      </c>
      <c r="D48" s="63" t="s">
        <v>1258</v>
      </c>
      <c r="E48" s="106"/>
      <c r="F48" s="106"/>
      <c r="G48" s="58">
        <f t="shared" si="0"/>
        <v>0</v>
      </c>
      <c r="H48" s="107"/>
      <c r="I48" s="107"/>
      <c r="J48" s="126">
        <f t="shared" si="1"/>
        <v>0</v>
      </c>
      <c r="K48" s="242"/>
      <c r="L48" s="118"/>
      <c r="M48" s="121"/>
      <c r="N48" s="270"/>
    </row>
    <row r="49" spans="1:14" ht="15.9" customHeight="1" thickBot="1" x14ac:dyDescent="0.35">
      <c r="A49" s="63" t="s">
        <v>196</v>
      </c>
      <c r="B49" s="63" t="s">
        <v>197</v>
      </c>
      <c r="C49" s="63" t="s">
        <v>198</v>
      </c>
      <c r="D49" s="63" t="s">
        <v>1258</v>
      </c>
      <c r="E49" s="106"/>
      <c r="F49" s="106"/>
      <c r="G49" s="58">
        <f t="shared" si="0"/>
        <v>0</v>
      </c>
      <c r="H49" s="107"/>
      <c r="I49" s="107"/>
      <c r="J49" s="126">
        <f t="shared" si="1"/>
        <v>0</v>
      </c>
      <c r="K49" s="242"/>
      <c r="L49" s="118"/>
      <c r="M49" s="121"/>
      <c r="N49" s="270"/>
    </row>
    <row r="50" spans="1:14" ht="15.9" customHeight="1" thickBot="1" x14ac:dyDescent="0.35">
      <c r="A50" s="63" t="s">
        <v>196</v>
      </c>
      <c r="B50" s="63" t="s">
        <v>197</v>
      </c>
      <c r="C50" s="63" t="s">
        <v>200</v>
      </c>
      <c r="D50" s="63" t="s">
        <v>1258</v>
      </c>
      <c r="E50" s="106"/>
      <c r="F50" s="106"/>
      <c r="G50" s="58">
        <f t="shared" si="0"/>
        <v>0</v>
      </c>
      <c r="H50" s="107"/>
      <c r="I50" s="107"/>
      <c r="J50" s="126">
        <f t="shared" si="1"/>
        <v>0</v>
      </c>
      <c r="K50" s="242"/>
      <c r="L50" s="118"/>
      <c r="M50" s="121"/>
      <c r="N50" s="270"/>
    </row>
    <row r="51" spans="1:14" ht="15.9" customHeight="1" thickBot="1" x14ac:dyDescent="0.35">
      <c r="A51" s="63" t="s">
        <v>196</v>
      </c>
      <c r="B51" s="63" t="s">
        <v>197</v>
      </c>
      <c r="C51" s="63" t="s">
        <v>201</v>
      </c>
      <c r="D51" s="63" t="s">
        <v>1258</v>
      </c>
      <c r="E51" s="106"/>
      <c r="F51" s="106"/>
      <c r="G51" s="58">
        <f t="shared" si="0"/>
        <v>0</v>
      </c>
      <c r="H51" s="107"/>
      <c r="I51" s="107"/>
      <c r="J51" s="126">
        <f t="shared" si="1"/>
        <v>0</v>
      </c>
      <c r="K51" s="242"/>
      <c r="L51" s="118"/>
      <c r="M51" s="121"/>
      <c r="N51" s="270"/>
    </row>
    <row r="52" spans="1:14" ht="15.9" customHeight="1" thickBot="1" x14ac:dyDescent="0.35">
      <c r="A52" s="63" t="s">
        <v>196</v>
      </c>
      <c r="B52" s="63" t="s">
        <v>197</v>
      </c>
      <c r="C52" s="63" t="s">
        <v>199</v>
      </c>
      <c r="D52" s="63" t="s">
        <v>1258</v>
      </c>
      <c r="E52" s="106"/>
      <c r="F52" s="106"/>
      <c r="G52" s="58">
        <f t="shared" si="0"/>
        <v>0</v>
      </c>
      <c r="H52" s="107"/>
      <c r="I52" s="107"/>
      <c r="J52" s="126">
        <f t="shared" si="1"/>
        <v>0</v>
      </c>
      <c r="K52" s="242"/>
      <c r="L52" s="118"/>
      <c r="M52" s="121"/>
      <c r="N52" s="270"/>
    </row>
    <row r="53" spans="1:14" ht="15.9" customHeight="1" thickBot="1" x14ac:dyDescent="0.35">
      <c r="A53" s="63" t="s">
        <v>202</v>
      </c>
      <c r="B53" s="63" t="s">
        <v>203</v>
      </c>
      <c r="C53" s="63" t="s">
        <v>204</v>
      </c>
      <c r="D53" s="63" t="s">
        <v>1258</v>
      </c>
      <c r="E53" s="106"/>
      <c r="F53" s="106"/>
      <c r="G53" s="58">
        <f t="shared" si="0"/>
        <v>0</v>
      </c>
      <c r="H53" s="107"/>
      <c r="I53" s="107"/>
      <c r="J53" s="126">
        <f t="shared" si="1"/>
        <v>0</v>
      </c>
      <c r="K53" s="242"/>
      <c r="L53" s="118"/>
      <c r="M53" s="121"/>
      <c r="N53" s="270"/>
    </row>
    <row r="54" spans="1:14" ht="15.9" customHeight="1" thickBot="1" x14ac:dyDescent="0.35">
      <c r="A54" s="63" t="s">
        <v>202</v>
      </c>
      <c r="B54" s="63" t="s">
        <v>203</v>
      </c>
      <c r="C54" s="63" t="s">
        <v>205</v>
      </c>
      <c r="D54" s="63" t="s">
        <v>1258</v>
      </c>
      <c r="E54" s="106"/>
      <c r="F54" s="106"/>
      <c r="G54" s="58">
        <f t="shared" si="0"/>
        <v>0</v>
      </c>
      <c r="H54" s="108"/>
      <c r="I54" s="108"/>
      <c r="J54" s="126">
        <f t="shared" si="1"/>
        <v>0</v>
      </c>
      <c r="K54" s="242"/>
      <c r="L54" s="118"/>
      <c r="M54" s="121"/>
      <c r="N54" s="270"/>
    </row>
    <row r="55" spans="1:14" ht="15.9" customHeight="1" thickBot="1" x14ac:dyDescent="0.35">
      <c r="A55" s="63" t="s">
        <v>206</v>
      </c>
      <c r="B55" s="63" t="s">
        <v>4</v>
      </c>
      <c r="C55" s="63" t="s">
        <v>207</v>
      </c>
      <c r="D55" s="63" t="s">
        <v>1258</v>
      </c>
      <c r="E55" s="63">
        <v>2</v>
      </c>
      <c r="F55" s="63">
        <v>2</v>
      </c>
      <c r="G55" s="108">
        <f t="shared" si="0"/>
        <v>0</v>
      </c>
      <c r="H55" s="108"/>
      <c r="I55" s="108"/>
      <c r="J55" s="126">
        <f t="shared" si="1"/>
        <v>0</v>
      </c>
      <c r="K55" s="242"/>
      <c r="L55" s="118"/>
      <c r="M55" s="121"/>
      <c r="N55" s="270"/>
    </row>
    <row r="56" spans="1:14" ht="15.9" customHeight="1" thickBot="1" x14ac:dyDescent="0.35">
      <c r="A56" s="63" t="s">
        <v>206</v>
      </c>
      <c r="B56" s="63" t="s">
        <v>4</v>
      </c>
      <c r="C56" s="63" t="s">
        <v>208</v>
      </c>
      <c r="D56" s="63" t="s">
        <v>1258</v>
      </c>
      <c r="E56" s="63"/>
      <c r="F56" s="63"/>
      <c r="G56" s="108">
        <f t="shared" si="0"/>
        <v>0</v>
      </c>
      <c r="H56" s="108">
        <v>0</v>
      </c>
      <c r="I56" s="108">
        <v>0</v>
      </c>
      <c r="J56" s="126">
        <f t="shared" si="1"/>
        <v>0</v>
      </c>
      <c r="K56" s="242"/>
      <c r="L56" s="118"/>
      <c r="M56" s="121"/>
      <c r="N56" s="270"/>
    </row>
    <row r="57" spans="1:14" ht="15.9" customHeight="1" thickBot="1" x14ac:dyDescent="0.35">
      <c r="A57" s="63">
        <v>62</v>
      </c>
      <c r="B57" s="63" t="s">
        <v>2008</v>
      </c>
      <c r="C57" s="63"/>
      <c r="D57" s="63"/>
      <c r="E57" s="106">
        <v>10</v>
      </c>
      <c r="F57" s="106">
        <v>10</v>
      </c>
      <c r="G57" s="107">
        <f t="shared" si="0"/>
        <v>0</v>
      </c>
      <c r="H57" s="107"/>
      <c r="I57" s="107"/>
      <c r="J57" s="127">
        <f t="shared" si="1"/>
        <v>0</v>
      </c>
      <c r="K57" s="268"/>
      <c r="L57" s="118"/>
      <c r="M57" s="121"/>
      <c r="N57" s="119"/>
    </row>
    <row r="58" spans="1:14" ht="15.9" customHeight="1" thickBot="1" x14ac:dyDescent="0.35">
      <c r="A58" s="63">
        <v>62</v>
      </c>
      <c r="B58" s="63" t="s">
        <v>2008</v>
      </c>
      <c r="C58" s="63"/>
      <c r="D58" s="63"/>
      <c r="E58" s="106"/>
      <c r="F58" s="106"/>
      <c r="G58" s="107">
        <f t="shared" si="0"/>
        <v>0</v>
      </c>
      <c r="H58" s="107">
        <v>8</v>
      </c>
      <c r="I58" s="107">
        <v>8</v>
      </c>
      <c r="J58" s="127">
        <f t="shared" si="1"/>
        <v>0</v>
      </c>
      <c r="K58" s="269"/>
      <c r="L58" s="118"/>
      <c r="M58" s="121"/>
      <c r="N58" s="119"/>
    </row>
    <row r="59" spans="1:14" ht="15.9" customHeight="1" thickBot="1" x14ac:dyDescent="0.35">
      <c r="A59" s="63" t="s">
        <v>212</v>
      </c>
      <c r="B59" s="63" t="s">
        <v>70</v>
      </c>
      <c r="C59" s="63" t="s">
        <v>1841</v>
      </c>
      <c r="D59" s="63" t="s">
        <v>1258</v>
      </c>
      <c r="E59" s="63"/>
      <c r="F59" s="63"/>
      <c r="G59" s="108">
        <f t="shared" si="0"/>
        <v>0</v>
      </c>
      <c r="H59" s="108"/>
      <c r="I59" s="108"/>
      <c r="J59" s="126">
        <f t="shared" si="1"/>
        <v>0</v>
      </c>
      <c r="K59" s="242"/>
      <c r="L59" s="118"/>
      <c r="M59" s="121"/>
      <c r="N59" s="270"/>
    </row>
    <row r="60" spans="1:14" ht="15.9" customHeight="1" thickBot="1" x14ac:dyDescent="0.35">
      <c r="A60" s="63" t="s">
        <v>212</v>
      </c>
      <c r="B60" s="63" t="s">
        <v>70</v>
      </c>
      <c r="C60" s="63" t="s">
        <v>1843</v>
      </c>
      <c r="D60" s="63" t="s">
        <v>1258</v>
      </c>
      <c r="E60" s="63">
        <v>6</v>
      </c>
      <c r="F60" s="63">
        <v>6</v>
      </c>
      <c r="G60" s="108">
        <f t="shared" si="0"/>
        <v>0</v>
      </c>
      <c r="H60" s="108"/>
      <c r="I60" s="108"/>
      <c r="J60" s="126">
        <f t="shared" si="1"/>
        <v>0</v>
      </c>
      <c r="K60" s="242"/>
      <c r="L60" s="118"/>
      <c r="M60" s="121"/>
      <c r="N60" s="270"/>
    </row>
    <row r="61" spans="1:14" ht="15.9" customHeight="1" thickBot="1" x14ac:dyDescent="0.35">
      <c r="A61" s="63" t="s">
        <v>212</v>
      </c>
      <c r="B61" s="63" t="s">
        <v>70</v>
      </c>
      <c r="C61" s="63" t="s">
        <v>1844</v>
      </c>
      <c r="D61" s="63" t="s">
        <v>1258</v>
      </c>
      <c r="E61" s="63"/>
      <c r="F61" s="63"/>
      <c r="G61" s="108">
        <f t="shared" si="0"/>
        <v>0</v>
      </c>
      <c r="H61" s="108"/>
      <c r="I61" s="108"/>
      <c r="J61" s="126">
        <f t="shared" si="1"/>
        <v>0</v>
      </c>
      <c r="K61" s="242"/>
      <c r="L61" s="118"/>
      <c r="M61" s="121"/>
      <c r="N61" s="270"/>
    </row>
    <row r="62" spans="1:14" ht="15.9" customHeight="1" thickBot="1" x14ac:dyDescent="0.35">
      <c r="A62" s="63" t="s">
        <v>212</v>
      </c>
      <c r="B62" s="63" t="s">
        <v>70</v>
      </c>
      <c r="C62" s="63" t="s">
        <v>1842</v>
      </c>
      <c r="D62" s="63" t="s">
        <v>1258</v>
      </c>
      <c r="E62" s="63"/>
      <c r="F62" s="63"/>
      <c r="G62" s="108">
        <f t="shared" si="0"/>
        <v>0</v>
      </c>
      <c r="H62" s="108"/>
      <c r="I62" s="108"/>
      <c r="J62" s="126">
        <f t="shared" si="1"/>
        <v>0</v>
      </c>
      <c r="K62" s="242"/>
      <c r="L62" s="118"/>
      <c r="M62" s="121"/>
      <c r="N62" s="270"/>
    </row>
    <row r="63" spans="1:14" ht="15.9" customHeight="1" thickBot="1" x14ac:dyDescent="0.35">
      <c r="A63" s="63" t="s">
        <v>213</v>
      </c>
      <c r="B63" s="63" t="s">
        <v>60</v>
      </c>
      <c r="C63" s="63" t="s">
        <v>214</v>
      </c>
      <c r="D63" s="63" t="s">
        <v>1258</v>
      </c>
      <c r="E63" s="106">
        <v>8</v>
      </c>
      <c r="F63" s="106">
        <v>8</v>
      </c>
      <c r="G63" s="107">
        <f t="shared" si="0"/>
        <v>0</v>
      </c>
      <c r="H63" s="107"/>
      <c r="I63" s="107"/>
      <c r="J63" s="127">
        <f t="shared" si="1"/>
        <v>0</v>
      </c>
      <c r="K63" s="242"/>
      <c r="L63" s="118"/>
      <c r="M63" s="121"/>
      <c r="N63" s="270"/>
    </row>
    <row r="64" spans="1:14" ht="15.9" customHeight="1" thickBot="1" x14ac:dyDescent="0.35">
      <c r="A64" s="63" t="s">
        <v>213</v>
      </c>
      <c r="B64" s="63" t="s">
        <v>60</v>
      </c>
      <c r="C64" s="63" t="s">
        <v>215</v>
      </c>
      <c r="D64" s="63" t="s">
        <v>1258</v>
      </c>
      <c r="E64" s="106"/>
      <c r="F64" s="106"/>
      <c r="G64" s="107">
        <f t="shared" si="0"/>
        <v>0</v>
      </c>
      <c r="H64" s="107">
        <v>3</v>
      </c>
      <c r="I64" s="107">
        <v>3</v>
      </c>
      <c r="J64" s="127">
        <f t="shared" si="1"/>
        <v>0</v>
      </c>
      <c r="K64" s="242"/>
      <c r="L64" s="118"/>
      <c r="M64" s="121"/>
      <c r="N64" s="270"/>
    </row>
    <row r="65" spans="1:14" ht="15.9" customHeight="1" thickBot="1" x14ac:dyDescent="0.35">
      <c r="A65" s="63">
        <v>67</v>
      </c>
      <c r="B65" s="63" t="s">
        <v>60</v>
      </c>
      <c r="C65" s="63" t="s">
        <v>218</v>
      </c>
      <c r="D65" s="63" t="s">
        <v>1258</v>
      </c>
      <c r="E65" s="106">
        <v>20</v>
      </c>
      <c r="F65" s="106">
        <v>20</v>
      </c>
      <c r="G65" s="107">
        <f t="shared" si="0"/>
        <v>0</v>
      </c>
      <c r="H65" s="107"/>
      <c r="I65" s="107"/>
      <c r="J65" s="127">
        <f t="shared" si="1"/>
        <v>0</v>
      </c>
      <c r="K65" s="242"/>
      <c r="L65" s="118"/>
      <c r="M65" s="121"/>
      <c r="N65" s="270"/>
    </row>
    <row r="66" spans="1:14" ht="15.9" customHeight="1" thickBot="1" x14ac:dyDescent="0.35">
      <c r="A66" s="63">
        <v>67</v>
      </c>
      <c r="B66" s="63" t="s">
        <v>60</v>
      </c>
      <c r="C66" s="63" t="s">
        <v>217</v>
      </c>
      <c r="D66" s="63" t="s">
        <v>1258</v>
      </c>
      <c r="E66" s="106"/>
      <c r="F66" s="106"/>
      <c r="G66" s="107">
        <f t="shared" si="0"/>
        <v>0</v>
      </c>
      <c r="H66" s="107">
        <v>7</v>
      </c>
      <c r="I66" s="107">
        <v>7</v>
      </c>
      <c r="J66" s="127">
        <f t="shared" si="1"/>
        <v>0</v>
      </c>
      <c r="K66" s="242"/>
      <c r="L66" s="118"/>
      <c r="M66" s="121"/>
      <c r="N66" s="270"/>
    </row>
    <row r="67" spans="1:14" ht="15.9" customHeight="1" thickBot="1" x14ac:dyDescent="0.35">
      <c r="A67" s="63" t="s">
        <v>222</v>
      </c>
      <c r="B67" s="63" t="s">
        <v>1282</v>
      </c>
      <c r="C67" s="63" t="s">
        <v>226</v>
      </c>
      <c r="D67" s="63" t="s">
        <v>1258</v>
      </c>
      <c r="E67" s="63"/>
      <c r="F67" s="63"/>
      <c r="G67" s="108">
        <f t="shared" si="0"/>
        <v>0</v>
      </c>
      <c r="H67" s="108">
        <v>8</v>
      </c>
      <c r="I67" s="108">
        <v>8</v>
      </c>
      <c r="J67" s="128">
        <f t="shared" si="1"/>
        <v>0</v>
      </c>
      <c r="K67" s="242"/>
      <c r="L67" s="130"/>
      <c r="M67" s="123"/>
      <c r="N67" s="270"/>
    </row>
    <row r="68" spans="1:14" ht="15.9" customHeight="1" thickBot="1" x14ac:dyDescent="0.35">
      <c r="A68" s="63" t="s">
        <v>222</v>
      </c>
      <c r="B68" s="63" t="s">
        <v>1282</v>
      </c>
      <c r="C68" s="63" t="s">
        <v>225</v>
      </c>
      <c r="D68" s="63" t="s">
        <v>1258</v>
      </c>
      <c r="E68" s="63"/>
      <c r="F68" s="63"/>
      <c r="G68" s="108">
        <f t="shared" si="0"/>
        <v>0</v>
      </c>
      <c r="H68" s="108">
        <v>35</v>
      </c>
      <c r="I68" s="108">
        <v>35</v>
      </c>
      <c r="J68" s="128">
        <f t="shared" si="1"/>
        <v>0</v>
      </c>
      <c r="K68" s="242"/>
      <c r="L68" s="130"/>
      <c r="M68" s="123"/>
      <c r="N68" s="270"/>
    </row>
    <row r="69" spans="1:14" ht="15.9" customHeight="1" thickBot="1" x14ac:dyDescent="0.35">
      <c r="A69" s="63" t="s">
        <v>222</v>
      </c>
      <c r="B69" s="63" t="s">
        <v>1282</v>
      </c>
      <c r="C69" s="63">
        <v>2155133</v>
      </c>
      <c r="D69" s="63" t="s">
        <v>1258</v>
      </c>
      <c r="E69" s="63">
        <v>29</v>
      </c>
      <c r="F69" s="63">
        <v>29</v>
      </c>
      <c r="G69" s="108">
        <f t="shared" si="0"/>
        <v>0</v>
      </c>
      <c r="H69" s="108"/>
      <c r="I69" s="108"/>
      <c r="J69" s="128">
        <f t="shared" si="1"/>
        <v>0</v>
      </c>
      <c r="K69" s="242"/>
      <c r="L69" s="130"/>
      <c r="M69" s="123"/>
      <c r="N69" s="270"/>
    </row>
    <row r="70" spans="1:14" ht="15.9" customHeight="1" thickBot="1" x14ac:dyDescent="0.35">
      <c r="A70" s="63" t="s">
        <v>222</v>
      </c>
      <c r="B70" s="63" t="s">
        <v>1282</v>
      </c>
      <c r="C70" s="63" t="s">
        <v>224</v>
      </c>
      <c r="D70" s="63" t="s">
        <v>1258</v>
      </c>
      <c r="E70" s="63">
        <v>12</v>
      </c>
      <c r="F70" s="63">
        <v>12</v>
      </c>
      <c r="G70" s="108">
        <f t="shared" si="0"/>
        <v>0</v>
      </c>
      <c r="H70" s="108"/>
      <c r="I70" s="108"/>
      <c r="J70" s="128">
        <f t="shared" si="1"/>
        <v>0</v>
      </c>
      <c r="K70" s="242"/>
      <c r="L70" s="130"/>
      <c r="M70" s="123"/>
      <c r="N70" s="270"/>
    </row>
    <row r="71" spans="1:14" ht="15.9" customHeight="1" thickBot="1" x14ac:dyDescent="0.35">
      <c r="A71" s="63" t="s">
        <v>222</v>
      </c>
      <c r="B71" s="63" t="s">
        <v>223</v>
      </c>
      <c r="C71" s="63" t="s">
        <v>1944</v>
      </c>
      <c r="D71" s="63" t="s">
        <v>1258</v>
      </c>
      <c r="E71" s="63"/>
      <c r="F71" s="63"/>
      <c r="G71" s="108">
        <f t="shared" si="0"/>
        <v>0</v>
      </c>
      <c r="H71" s="108"/>
      <c r="I71" s="108"/>
      <c r="J71" s="128">
        <f t="shared" si="1"/>
        <v>0</v>
      </c>
      <c r="K71" s="242"/>
      <c r="L71" s="118"/>
      <c r="M71" s="121"/>
      <c r="N71" s="270"/>
    </row>
    <row r="72" spans="1:14" ht="15.9" customHeight="1" thickBot="1" x14ac:dyDescent="0.35">
      <c r="A72" s="63" t="s">
        <v>222</v>
      </c>
      <c r="B72" s="63" t="s">
        <v>223</v>
      </c>
      <c r="C72" s="63" t="s">
        <v>1945</v>
      </c>
      <c r="D72" s="63" t="s">
        <v>1258</v>
      </c>
      <c r="E72" s="63"/>
      <c r="F72" s="63"/>
      <c r="G72" s="108">
        <f t="shared" si="0"/>
        <v>0</v>
      </c>
      <c r="H72" s="108"/>
      <c r="I72" s="108"/>
      <c r="J72" s="128">
        <f t="shared" si="1"/>
        <v>0</v>
      </c>
      <c r="K72" s="242"/>
      <c r="L72" s="118"/>
      <c r="M72" s="121"/>
      <c r="N72" s="270"/>
    </row>
    <row r="73" spans="1:14" ht="15.9" customHeight="1" thickBot="1" x14ac:dyDescent="0.35">
      <c r="A73" s="63" t="s">
        <v>222</v>
      </c>
      <c r="B73" s="63" t="s">
        <v>223</v>
      </c>
      <c r="C73" s="63" t="s">
        <v>1942</v>
      </c>
      <c r="D73" s="63" t="s">
        <v>1258</v>
      </c>
      <c r="E73" s="63"/>
      <c r="F73" s="63"/>
      <c r="G73" s="108">
        <f t="shared" si="0"/>
        <v>0</v>
      </c>
      <c r="H73" s="108"/>
      <c r="I73" s="108"/>
      <c r="J73" s="128">
        <f t="shared" si="1"/>
        <v>0</v>
      </c>
      <c r="K73" s="242"/>
      <c r="L73" s="118"/>
      <c r="M73" s="121"/>
      <c r="N73" s="270"/>
    </row>
    <row r="74" spans="1:14" ht="15.9" customHeight="1" thickBot="1" x14ac:dyDescent="0.35">
      <c r="A74" s="63" t="s">
        <v>222</v>
      </c>
      <c r="B74" s="63" t="s">
        <v>223</v>
      </c>
      <c r="C74" s="63" t="s">
        <v>1943</v>
      </c>
      <c r="D74" s="63" t="s">
        <v>1258</v>
      </c>
      <c r="E74" s="63"/>
      <c r="F74" s="63"/>
      <c r="G74" s="108">
        <f t="shared" si="0"/>
        <v>0</v>
      </c>
      <c r="H74" s="108"/>
      <c r="I74" s="108"/>
      <c r="J74" s="128">
        <f t="shared" si="1"/>
        <v>0</v>
      </c>
      <c r="K74" s="242"/>
      <c r="L74" s="118"/>
      <c r="M74" s="121"/>
      <c r="N74" s="270"/>
    </row>
    <row r="75" spans="1:14" ht="15.9" customHeight="1" thickBot="1" x14ac:dyDescent="0.35">
      <c r="A75" s="63" t="s">
        <v>227</v>
      </c>
      <c r="B75" s="63" t="s">
        <v>65</v>
      </c>
      <c r="C75" s="63" t="s">
        <v>229</v>
      </c>
      <c r="D75" s="63" t="s">
        <v>1258</v>
      </c>
      <c r="E75" s="63">
        <v>0</v>
      </c>
      <c r="F75" s="63">
        <v>0</v>
      </c>
      <c r="G75" s="58">
        <f t="shared" si="0"/>
        <v>0</v>
      </c>
      <c r="H75" s="107"/>
      <c r="I75" s="107"/>
      <c r="J75" s="126">
        <f t="shared" si="1"/>
        <v>0</v>
      </c>
      <c r="K75" s="242"/>
      <c r="L75" s="118"/>
      <c r="M75" s="121"/>
      <c r="N75" s="270"/>
    </row>
    <row r="76" spans="1:14" ht="15.9" customHeight="1" thickBot="1" x14ac:dyDescent="0.35">
      <c r="A76" s="63" t="s">
        <v>227</v>
      </c>
      <c r="B76" s="63" t="s">
        <v>65</v>
      </c>
      <c r="C76" s="63" t="s">
        <v>228</v>
      </c>
      <c r="D76" s="63" t="s">
        <v>1258</v>
      </c>
      <c r="E76" s="63"/>
      <c r="F76" s="63"/>
      <c r="G76" s="108">
        <f t="shared" si="0"/>
        <v>0</v>
      </c>
      <c r="H76" s="108">
        <v>0</v>
      </c>
      <c r="I76" s="108">
        <v>0</v>
      </c>
      <c r="J76" s="126">
        <f t="shared" si="1"/>
        <v>0</v>
      </c>
      <c r="K76" s="242"/>
      <c r="L76" s="118"/>
      <c r="M76" s="121"/>
      <c r="N76" s="270"/>
    </row>
    <row r="77" spans="1:14" ht="15.9" customHeight="1" thickBot="1" x14ac:dyDescent="0.35">
      <c r="A77" s="63" t="s">
        <v>230</v>
      </c>
      <c r="B77" s="63" t="s">
        <v>1806</v>
      </c>
      <c r="C77" s="63" t="s">
        <v>232</v>
      </c>
      <c r="D77" s="63" t="s">
        <v>1258</v>
      </c>
      <c r="E77" s="106">
        <v>6</v>
      </c>
      <c r="F77" s="106">
        <v>6</v>
      </c>
      <c r="G77" s="58">
        <f t="shared" ref="G77:G144" si="2">F77-E77</f>
        <v>0</v>
      </c>
      <c r="H77" s="107"/>
      <c r="I77" s="107"/>
      <c r="J77" s="126">
        <f t="shared" ref="J77:J144" si="3">I77-H77</f>
        <v>0</v>
      </c>
      <c r="K77" s="242"/>
      <c r="L77" s="118"/>
      <c r="M77" s="121"/>
      <c r="N77" s="270"/>
    </row>
    <row r="78" spans="1:14" ht="15.9" customHeight="1" thickBot="1" x14ac:dyDescent="0.35">
      <c r="A78" s="63" t="s">
        <v>230</v>
      </c>
      <c r="B78" s="63" t="s">
        <v>1806</v>
      </c>
      <c r="C78" s="63" t="s">
        <v>233</v>
      </c>
      <c r="D78" s="63" t="s">
        <v>1258</v>
      </c>
      <c r="E78" s="106"/>
      <c r="F78" s="106"/>
      <c r="G78" s="58">
        <f t="shared" si="2"/>
        <v>0</v>
      </c>
      <c r="H78" s="107">
        <v>3</v>
      </c>
      <c r="I78" s="107">
        <v>3</v>
      </c>
      <c r="J78" s="126">
        <f t="shared" si="3"/>
        <v>0</v>
      </c>
      <c r="K78" s="242"/>
      <c r="L78" s="118"/>
      <c r="M78" s="121"/>
      <c r="N78" s="270"/>
    </row>
    <row r="79" spans="1:14" ht="15.9" customHeight="1" thickBot="1" x14ac:dyDescent="0.35">
      <c r="A79" s="63" t="s">
        <v>230</v>
      </c>
      <c r="B79" s="63" t="s">
        <v>231</v>
      </c>
      <c r="C79" s="63" t="s">
        <v>232</v>
      </c>
      <c r="D79" s="63" t="s">
        <v>1258</v>
      </c>
      <c r="E79" s="106"/>
      <c r="F79" s="106"/>
      <c r="G79" s="58">
        <f t="shared" si="2"/>
        <v>0</v>
      </c>
      <c r="H79" s="107"/>
      <c r="I79" s="107"/>
      <c r="J79" s="126">
        <f t="shared" si="3"/>
        <v>0</v>
      </c>
      <c r="K79" s="242"/>
      <c r="L79" s="118"/>
      <c r="M79" s="121"/>
      <c r="N79" s="270"/>
    </row>
    <row r="80" spans="1:14" ht="15.9" customHeight="1" thickBot="1" x14ac:dyDescent="0.35">
      <c r="A80" s="63" t="s">
        <v>230</v>
      </c>
      <c r="B80" s="63" t="s">
        <v>231</v>
      </c>
      <c r="C80" s="63" t="s">
        <v>233</v>
      </c>
      <c r="D80" s="63" t="s">
        <v>1258</v>
      </c>
      <c r="E80" s="106"/>
      <c r="F80" s="106"/>
      <c r="G80" s="58">
        <f t="shared" si="2"/>
        <v>0</v>
      </c>
      <c r="H80" s="107"/>
      <c r="I80" s="107"/>
      <c r="J80" s="126">
        <f t="shared" si="3"/>
        <v>0</v>
      </c>
      <c r="K80" s="242"/>
      <c r="L80" s="118"/>
      <c r="M80" s="121"/>
      <c r="N80" s="270"/>
    </row>
    <row r="81" spans="1:14" ht="15.9" customHeight="1" thickBot="1" x14ac:dyDescent="0.35">
      <c r="A81" s="63" t="s">
        <v>234</v>
      </c>
      <c r="B81" s="63" t="s">
        <v>96</v>
      </c>
      <c r="C81" s="63" t="s">
        <v>1932</v>
      </c>
      <c r="D81" s="63" t="s">
        <v>1258</v>
      </c>
      <c r="E81" s="63">
        <v>47</v>
      </c>
      <c r="F81" s="63">
        <v>47</v>
      </c>
      <c r="G81" s="58">
        <f t="shared" si="2"/>
        <v>0</v>
      </c>
      <c r="H81" s="107"/>
      <c r="I81" s="107"/>
      <c r="J81" s="126">
        <f t="shared" si="3"/>
        <v>0</v>
      </c>
      <c r="K81" s="242"/>
      <c r="L81" s="118"/>
      <c r="M81" s="121"/>
      <c r="N81" s="270"/>
    </row>
    <row r="82" spans="1:14" ht="15.9" customHeight="1" thickBot="1" x14ac:dyDescent="0.35">
      <c r="A82" s="63" t="s">
        <v>234</v>
      </c>
      <c r="B82" s="63" t="s">
        <v>96</v>
      </c>
      <c r="C82" s="63" t="s">
        <v>1933</v>
      </c>
      <c r="D82" s="63" t="s">
        <v>1258</v>
      </c>
      <c r="E82" s="63"/>
      <c r="F82" s="63"/>
      <c r="G82" s="58">
        <f t="shared" si="2"/>
        <v>0</v>
      </c>
      <c r="H82" s="108">
        <v>26</v>
      </c>
      <c r="I82" s="108">
        <v>26</v>
      </c>
      <c r="J82" s="126">
        <f t="shared" si="3"/>
        <v>0</v>
      </c>
      <c r="K82" s="242"/>
      <c r="L82" s="118"/>
      <c r="M82" s="121"/>
      <c r="N82" s="270"/>
    </row>
    <row r="83" spans="1:14" ht="15.9" customHeight="1" thickBot="1" x14ac:dyDescent="0.35">
      <c r="A83" s="63">
        <v>76</v>
      </c>
      <c r="B83" s="63" t="s">
        <v>1302</v>
      </c>
      <c r="C83" s="63" t="s">
        <v>1820</v>
      </c>
      <c r="D83" s="124">
        <v>46030</v>
      </c>
      <c r="E83" s="63">
        <v>5</v>
      </c>
      <c r="F83" s="63">
        <v>5</v>
      </c>
      <c r="G83" s="108">
        <f t="shared" si="2"/>
        <v>0</v>
      </c>
      <c r="H83" s="108"/>
      <c r="I83" s="108"/>
      <c r="J83" s="126">
        <f t="shared" si="3"/>
        <v>0</v>
      </c>
      <c r="K83" s="242"/>
      <c r="L83" s="118"/>
      <c r="M83" s="121"/>
      <c r="N83" s="270"/>
    </row>
    <row r="84" spans="1:14" ht="15.9" customHeight="1" thickBot="1" x14ac:dyDescent="0.35">
      <c r="A84" s="63">
        <v>76</v>
      </c>
      <c r="B84" s="63" t="s">
        <v>1302</v>
      </c>
      <c r="C84" s="63" t="s">
        <v>1821</v>
      </c>
      <c r="D84" s="124">
        <v>46030</v>
      </c>
      <c r="E84" s="63"/>
      <c r="F84" s="63"/>
      <c r="G84" s="108">
        <f t="shared" si="2"/>
        <v>0</v>
      </c>
      <c r="H84" s="108">
        <v>5</v>
      </c>
      <c r="I84" s="108">
        <v>5</v>
      </c>
      <c r="J84" s="126">
        <f t="shared" si="3"/>
        <v>0</v>
      </c>
      <c r="K84" s="242"/>
      <c r="L84" s="118"/>
      <c r="M84" s="121"/>
      <c r="N84" s="270"/>
    </row>
    <row r="85" spans="1:14" ht="15.9" customHeight="1" thickBot="1" x14ac:dyDescent="0.35">
      <c r="A85" s="63">
        <v>77</v>
      </c>
      <c r="B85" s="63" t="s">
        <v>1302</v>
      </c>
      <c r="C85" s="114" t="s">
        <v>2183</v>
      </c>
      <c r="D85" s="63"/>
      <c r="E85" s="63">
        <v>5</v>
      </c>
      <c r="F85" s="63">
        <v>5</v>
      </c>
      <c r="G85" s="108">
        <f t="shared" si="2"/>
        <v>0</v>
      </c>
      <c r="H85" s="108"/>
      <c r="I85" s="108"/>
      <c r="J85" s="128">
        <f t="shared" si="3"/>
        <v>0</v>
      </c>
      <c r="K85" s="265"/>
      <c r="L85" s="130"/>
      <c r="M85" s="121"/>
      <c r="N85" s="270"/>
    </row>
    <row r="86" spans="1:14" ht="15.9" customHeight="1" thickBot="1" x14ac:dyDescent="0.35">
      <c r="A86" s="63">
        <v>77</v>
      </c>
      <c r="B86" s="63" t="s">
        <v>1302</v>
      </c>
      <c r="C86" s="114" t="s">
        <v>2184</v>
      </c>
      <c r="D86" s="63"/>
      <c r="E86" s="63"/>
      <c r="F86" s="63"/>
      <c r="G86" s="108">
        <f t="shared" si="2"/>
        <v>0</v>
      </c>
      <c r="H86" s="108">
        <v>0</v>
      </c>
      <c r="I86" s="108">
        <v>0</v>
      </c>
      <c r="J86" s="128">
        <f t="shared" si="3"/>
        <v>0</v>
      </c>
      <c r="K86" s="265"/>
      <c r="L86" s="130"/>
      <c r="M86" s="121"/>
      <c r="N86" s="270"/>
    </row>
    <row r="87" spans="1:14" ht="15.9" customHeight="1" thickBot="1" x14ac:dyDescent="0.35">
      <c r="A87" s="63">
        <v>77</v>
      </c>
      <c r="B87" s="63" t="s">
        <v>1302</v>
      </c>
      <c r="C87" s="114" t="s">
        <v>2185</v>
      </c>
      <c r="D87" s="63"/>
      <c r="E87" s="63"/>
      <c r="F87" s="63"/>
      <c r="G87" s="108">
        <f t="shared" si="2"/>
        <v>0</v>
      </c>
      <c r="H87" s="108"/>
      <c r="I87" s="108"/>
      <c r="J87" s="128">
        <f t="shared" si="3"/>
        <v>0</v>
      </c>
      <c r="K87" s="265"/>
      <c r="L87" s="130"/>
      <c r="M87" s="121"/>
      <c r="N87" s="270"/>
    </row>
    <row r="88" spans="1:14" ht="15.9" customHeight="1" thickBot="1" x14ac:dyDescent="0.35">
      <c r="A88" s="63">
        <v>77</v>
      </c>
      <c r="B88" s="63" t="s">
        <v>1302</v>
      </c>
      <c r="C88" s="114" t="s">
        <v>2186</v>
      </c>
      <c r="D88" s="63"/>
      <c r="E88" s="63"/>
      <c r="F88" s="63"/>
      <c r="G88" s="108">
        <f t="shared" si="2"/>
        <v>0</v>
      </c>
      <c r="H88" s="108">
        <v>0</v>
      </c>
      <c r="I88" s="108">
        <v>0</v>
      </c>
      <c r="J88" s="128">
        <f t="shared" si="3"/>
        <v>0</v>
      </c>
      <c r="K88" s="265"/>
      <c r="L88" s="130"/>
      <c r="M88" s="121"/>
      <c r="N88" s="270"/>
    </row>
    <row r="89" spans="1:14" ht="15.9" customHeight="1" thickBot="1" x14ac:dyDescent="0.35">
      <c r="A89" s="63" t="s">
        <v>238</v>
      </c>
      <c r="B89" s="63" t="s">
        <v>239</v>
      </c>
      <c r="C89" s="63" t="s">
        <v>2024</v>
      </c>
      <c r="D89" s="63" t="s">
        <v>1258</v>
      </c>
      <c r="E89" s="63">
        <v>61</v>
      </c>
      <c r="F89" s="63">
        <v>61</v>
      </c>
      <c r="G89" s="108">
        <f t="shared" si="2"/>
        <v>0</v>
      </c>
      <c r="H89" s="108"/>
      <c r="I89" s="108"/>
      <c r="J89" s="126">
        <f t="shared" si="3"/>
        <v>0</v>
      </c>
      <c r="K89" s="242"/>
      <c r="L89" s="118"/>
      <c r="M89" s="121"/>
      <c r="N89" s="270"/>
    </row>
    <row r="90" spans="1:14" ht="15.9" customHeight="1" thickBot="1" x14ac:dyDescent="0.35">
      <c r="A90" s="63" t="s">
        <v>238</v>
      </c>
      <c r="B90" s="63" t="s">
        <v>239</v>
      </c>
      <c r="C90" s="63" t="s">
        <v>2025</v>
      </c>
      <c r="D90" s="63" t="s">
        <v>1258</v>
      </c>
      <c r="E90" s="63"/>
      <c r="F90" s="63"/>
      <c r="G90" s="108">
        <f t="shared" si="2"/>
        <v>0</v>
      </c>
      <c r="H90" s="108">
        <v>44</v>
      </c>
      <c r="I90" s="108">
        <v>44</v>
      </c>
      <c r="J90" s="126">
        <f t="shared" si="3"/>
        <v>0</v>
      </c>
      <c r="K90" s="242"/>
      <c r="L90" s="118"/>
      <c r="M90" s="121"/>
      <c r="N90" s="270"/>
    </row>
    <row r="91" spans="1:14" ht="15.9" customHeight="1" thickBot="1" x14ac:dyDescent="0.35">
      <c r="A91" s="63" t="s">
        <v>240</v>
      </c>
      <c r="B91" s="63" t="s">
        <v>241</v>
      </c>
      <c r="C91" s="63" t="s">
        <v>242</v>
      </c>
      <c r="D91" s="63" t="s">
        <v>1258</v>
      </c>
      <c r="E91" s="63">
        <v>6</v>
      </c>
      <c r="F91" s="63">
        <v>6</v>
      </c>
      <c r="G91" s="108">
        <f t="shared" si="2"/>
        <v>0</v>
      </c>
      <c r="H91" s="108"/>
      <c r="I91" s="108"/>
      <c r="J91" s="126">
        <f t="shared" si="3"/>
        <v>0</v>
      </c>
      <c r="K91" s="242"/>
      <c r="L91" s="118"/>
      <c r="M91" s="121"/>
      <c r="N91" s="270"/>
    </row>
    <row r="92" spans="1:14" ht="15.9" customHeight="1" thickBot="1" x14ac:dyDescent="0.35">
      <c r="A92" s="63" t="s">
        <v>240</v>
      </c>
      <c r="B92" s="63" t="s">
        <v>241</v>
      </c>
      <c r="C92" s="63" t="s">
        <v>243</v>
      </c>
      <c r="D92" s="63" t="s">
        <v>1258</v>
      </c>
      <c r="E92" s="63"/>
      <c r="F92" s="63"/>
      <c r="G92" s="108">
        <f t="shared" si="2"/>
        <v>0</v>
      </c>
      <c r="H92" s="108">
        <v>1</v>
      </c>
      <c r="I92" s="108">
        <v>1</v>
      </c>
      <c r="J92" s="126">
        <f t="shared" si="3"/>
        <v>0</v>
      </c>
      <c r="K92" s="242"/>
      <c r="L92" s="118"/>
      <c r="M92" s="121"/>
      <c r="N92" s="270"/>
    </row>
    <row r="93" spans="1:14" ht="15.9" customHeight="1" thickBot="1" x14ac:dyDescent="0.35">
      <c r="A93" s="63" t="s">
        <v>244</v>
      </c>
      <c r="B93" s="63" t="s">
        <v>245</v>
      </c>
      <c r="C93" s="63" t="s">
        <v>246</v>
      </c>
      <c r="D93" s="63" t="s">
        <v>1258</v>
      </c>
      <c r="E93" s="63">
        <v>9</v>
      </c>
      <c r="F93" s="63">
        <v>9</v>
      </c>
      <c r="G93" s="108">
        <f t="shared" si="2"/>
        <v>0</v>
      </c>
      <c r="H93" s="108"/>
      <c r="I93" s="108"/>
      <c r="J93" s="126">
        <f t="shared" si="3"/>
        <v>0</v>
      </c>
      <c r="K93" s="242"/>
      <c r="L93" s="118"/>
      <c r="M93" s="121"/>
      <c r="N93" s="270"/>
    </row>
    <row r="94" spans="1:14" ht="15.9" customHeight="1" thickBot="1" x14ac:dyDescent="0.35">
      <c r="A94" s="63" t="s">
        <v>244</v>
      </c>
      <c r="B94" s="63" t="s">
        <v>245</v>
      </c>
      <c r="C94" s="63" t="s">
        <v>247</v>
      </c>
      <c r="D94" s="63" t="s">
        <v>1258</v>
      </c>
      <c r="E94" s="63"/>
      <c r="F94" s="63"/>
      <c r="G94" s="108">
        <f t="shared" si="2"/>
        <v>0</v>
      </c>
      <c r="H94" s="108">
        <v>0</v>
      </c>
      <c r="I94" s="108">
        <v>0</v>
      </c>
      <c r="J94" s="126">
        <f t="shared" si="3"/>
        <v>0</v>
      </c>
      <c r="K94" s="242"/>
      <c r="L94" s="118"/>
      <c r="M94" s="121"/>
      <c r="N94" s="270"/>
    </row>
    <row r="95" spans="1:14" ht="15.9" customHeight="1" thickBot="1" x14ac:dyDescent="0.35">
      <c r="A95" s="63" t="s">
        <v>250</v>
      </c>
      <c r="B95" s="63" t="s">
        <v>251</v>
      </c>
      <c r="C95" s="63" t="s">
        <v>255</v>
      </c>
      <c r="D95" s="63" t="s">
        <v>1258</v>
      </c>
      <c r="E95" s="106"/>
      <c r="F95" s="106"/>
      <c r="G95" s="58">
        <f t="shared" si="2"/>
        <v>0</v>
      </c>
      <c r="H95" s="107">
        <v>5</v>
      </c>
      <c r="I95" s="107">
        <v>5</v>
      </c>
      <c r="J95" s="126">
        <f t="shared" si="3"/>
        <v>0</v>
      </c>
      <c r="K95" s="242"/>
      <c r="L95" s="118"/>
      <c r="M95" s="121"/>
      <c r="N95" s="270"/>
    </row>
    <row r="96" spans="1:14" ht="15.9" customHeight="1" thickBot="1" x14ac:dyDescent="0.35">
      <c r="A96" s="63" t="s">
        <v>250</v>
      </c>
      <c r="B96" s="63" t="s">
        <v>251</v>
      </c>
      <c r="C96" s="63" t="s">
        <v>252</v>
      </c>
      <c r="D96" s="63" t="s">
        <v>1258</v>
      </c>
      <c r="E96" s="106">
        <v>14</v>
      </c>
      <c r="F96" s="106">
        <v>14</v>
      </c>
      <c r="G96" s="58">
        <f t="shared" si="2"/>
        <v>0</v>
      </c>
      <c r="H96" s="107"/>
      <c r="I96" s="107"/>
      <c r="J96" s="126">
        <f t="shared" si="3"/>
        <v>0</v>
      </c>
      <c r="K96" s="242"/>
      <c r="L96" s="118"/>
      <c r="M96" s="121"/>
      <c r="N96" s="270"/>
    </row>
    <row r="97" spans="1:14" ht="15.9" customHeight="1" thickBot="1" x14ac:dyDescent="0.35">
      <c r="A97" s="63" t="s">
        <v>250</v>
      </c>
      <c r="B97" s="63" t="s">
        <v>251</v>
      </c>
      <c r="C97" s="63" t="s">
        <v>253</v>
      </c>
      <c r="D97" s="63" t="s">
        <v>1258</v>
      </c>
      <c r="E97" s="106"/>
      <c r="F97" s="106"/>
      <c r="G97" s="58">
        <f t="shared" si="2"/>
        <v>0</v>
      </c>
      <c r="H97" s="107">
        <v>4</v>
      </c>
      <c r="I97" s="107">
        <v>4</v>
      </c>
      <c r="J97" s="126">
        <f t="shared" si="3"/>
        <v>0</v>
      </c>
      <c r="K97" s="242"/>
      <c r="L97" s="118"/>
      <c r="M97" s="121"/>
      <c r="N97" s="270"/>
    </row>
    <row r="98" spans="1:14" ht="15.9" customHeight="1" thickBot="1" x14ac:dyDescent="0.35">
      <c r="A98" s="63" t="s">
        <v>250</v>
      </c>
      <c r="B98" s="63" t="s">
        <v>251</v>
      </c>
      <c r="C98" s="63" t="s">
        <v>254</v>
      </c>
      <c r="D98" s="63" t="s">
        <v>1258</v>
      </c>
      <c r="E98" s="106">
        <v>3</v>
      </c>
      <c r="F98" s="106">
        <v>3</v>
      </c>
      <c r="G98" s="58">
        <f t="shared" si="2"/>
        <v>0</v>
      </c>
      <c r="H98" s="107"/>
      <c r="I98" s="107"/>
      <c r="J98" s="126">
        <f t="shared" si="3"/>
        <v>0</v>
      </c>
      <c r="K98" s="242"/>
      <c r="L98" s="118"/>
      <c r="M98" s="121"/>
      <c r="N98" s="270"/>
    </row>
    <row r="99" spans="1:14" ht="15.9" customHeight="1" thickBot="1" x14ac:dyDescent="0.35">
      <c r="A99" s="63" t="s">
        <v>256</v>
      </c>
      <c r="B99" s="63" t="s">
        <v>257</v>
      </c>
      <c r="C99" s="63" t="s">
        <v>258</v>
      </c>
      <c r="D99" s="63" t="s">
        <v>1258</v>
      </c>
      <c r="E99" s="106"/>
      <c r="F99" s="106"/>
      <c r="G99" s="58">
        <f t="shared" si="2"/>
        <v>0</v>
      </c>
      <c r="H99" s="107"/>
      <c r="I99" s="107"/>
      <c r="J99" s="126">
        <f t="shared" si="3"/>
        <v>0</v>
      </c>
      <c r="K99" s="242"/>
      <c r="L99" s="118"/>
      <c r="M99" s="121"/>
      <c r="N99" s="270"/>
    </row>
    <row r="100" spans="1:14" ht="15.9" customHeight="1" thickBot="1" x14ac:dyDescent="0.35">
      <c r="A100" s="63" t="s">
        <v>256</v>
      </c>
      <c r="B100" s="63" t="s">
        <v>257</v>
      </c>
      <c r="C100" s="63" t="s">
        <v>259</v>
      </c>
      <c r="D100" s="63" t="s">
        <v>1258</v>
      </c>
      <c r="E100" s="106"/>
      <c r="F100" s="106"/>
      <c r="G100" s="58">
        <f t="shared" si="2"/>
        <v>0</v>
      </c>
      <c r="H100" s="107"/>
      <c r="I100" s="107"/>
      <c r="J100" s="126">
        <f t="shared" si="3"/>
        <v>0</v>
      </c>
      <c r="K100" s="242"/>
      <c r="L100" s="118"/>
      <c r="M100" s="121"/>
      <c r="N100" s="270"/>
    </row>
    <row r="101" spans="1:14" ht="15.9" customHeight="1" thickBot="1" x14ac:dyDescent="0.35">
      <c r="A101" s="63" t="s">
        <v>260</v>
      </c>
      <c r="B101" s="63" t="s">
        <v>261</v>
      </c>
      <c r="C101" s="63" t="s">
        <v>1846</v>
      </c>
      <c r="D101" s="63" t="s">
        <v>1258</v>
      </c>
      <c r="E101" s="63">
        <v>25</v>
      </c>
      <c r="F101" s="63">
        <v>25</v>
      </c>
      <c r="G101" s="108">
        <f t="shared" si="2"/>
        <v>0</v>
      </c>
      <c r="H101" s="108"/>
      <c r="I101" s="108"/>
      <c r="J101" s="126">
        <f t="shared" si="3"/>
        <v>0</v>
      </c>
      <c r="K101" s="242"/>
      <c r="L101" s="118"/>
      <c r="M101" s="121"/>
      <c r="N101" s="270"/>
    </row>
    <row r="102" spans="1:14" ht="15.9" customHeight="1" thickBot="1" x14ac:dyDescent="0.35">
      <c r="A102" s="63" t="s">
        <v>260</v>
      </c>
      <c r="B102" s="63" t="s">
        <v>261</v>
      </c>
      <c r="C102" s="63" t="s">
        <v>1845</v>
      </c>
      <c r="D102" s="63" t="s">
        <v>1258</v>
      </c>
      <c r="E102" s="63"/>
      <c r="F102" s="63"/>
      <c r="G102" s="108">
        <f t="shared" si="2"/>
        <v>0</v>
      </c>
      <c r="H102" s="108">
        <v>11</v>
      </c>
      <c r="I102" s="108">
        <v>11</v>
      </c>
      <c r="J102" s="126">
        <f t="shared" si="3"/>
        <v>0</v>
      </c>
      <c r="K102" s="242"/>
      <c r="L102" s="118"/>
      <c r="M102" s="121"/>
      <c r="N102" s="270"/>
    </row>
    <row r="103" spans="1:14" ht="15.9" customHeight="1" thickBot="1" x14ac:dyDescent="0.35">
      <c r="A103" s="63" t="s">
        <v>262</v>
      </c>
      <c r="B103" s="63" t="s">
        <v>263</v>
      </c>
      <c r="C103" s="63" t="s">
        <v>264</v>
      </c>
      <c r="D103" s="63" t="s">
        <v>1258</v>
      </c>
      <c r="E103" s="106"/>
      <c r="F103" s="106"/>
      <c r="G103" s="58">
        <f t="shared" si="2"/>
        <v>0</v>
      </c>
      <c r="H103" s="107"/>
      <c r="I103" s="107"/>
      <c r="J103" s="126">
        <f t="shared" si="3"/>
        <v>0</v>
      </c>
      <c r="K103" s="242"/>
      <c r="L103" s="118"/>
      <c r="M103" s="121"/>
      <c r="N103" s="270"/>
    </row>
    <row r="104" spans="1:14" ht="15.9" customHeight="1" thickBot="1" x14ac:dyDescent="0.35">
      <c r="A104" s="63" t="s">
        <v>262</v>
      </c>
      <c r="B104" s="63" t="s">
        <v>263</v>
      </c>
      <c r="C104" s="63" t="s">
        <v>265</v>
      </c>
      <c r="D104" s="63" t="s">
        <v>1258</v>
      </c>
      <c r="E104" s="106"/>
      <c r="F104" s="106"/>
      <c r="G104" s="58">
        <f t="shared" si="2"/>
        <v>0</v>
      </c>
      <c r="H104" s="107"/>
      <c r="I104" s="107"/>
      <c r="J104" s="126">
        <f t="shared" si="3"/>
        <v>0</v>
      </c>
      <c r="K104" s="242"/>
      <c r="L104" s="118"/>
      <c r="M104" s="121"/>
      <c r="N104" s="270"/>
    </row>
    <row r="105" spans="1:14" ht="15.9" customHeight="1" thickBot="1" x14ac:dyDescent="0.35">
      <c r="A105" s="63" t="s">
        <v>266</v>
      </c>
      <c r="B105" s="63" t="s">
        <v>267</v>
      </c>
      <c r="C105" s="63" t="s">
        <v>268</v>
      </c>
      <c r="D105" s="63" t="s">
        <v>1258</v>
      </c>
      <c r="E105" s="106"/>
      <c r="F105" s="106"/>
      <c r="G105" s="58">
        <f t="shared" si="2"/>
        <v>0</v>
      </c>
      <c r="H105" s="107"/>
      <c r="I105" s="107"/>
      <c r="J105" s="126">
        <f t="shared" si="3"/>
        <v>0</v>
      </c>
      <c r="K105" s="242"/>
      <c r="L105" s="118"/>
      <c r="M105" s="121"/>
      <c r="N105" s="270"/>
    </row>
    <row r="106" spans="1:14" ht="15.9" customHeight="1" thickBot="1" x14ac:dyDescent="0.35">
      <c r="A106" s="63" t="s">
        <v>266</v>
      </c>
      <c r="B106" s="63" t="s">
        <v>267</v>
      </c>
      <c r="C106" s="63" t="s">
        <v>269</v>
      </c>
      <c r="D106" s="63" t="s">
        <v>1258</v>
      </c>
      <c r="E106" s="106"/>
      <c r="F106" s="106"/>
      <c r="G106" s="58">
        <f t="shared" si="2"/>
        <v>0</v>
      </c>
      <c r="H106" s="107"/>
      <c r="I106" s="107"/>
      <c r="J106" s="126">
        <f t="shared" si="3"/>
        <v>0</v>
      </c>
      <c r="K106" s="242"/>
      <c r="L106" s="118"/>
      <c r="M106" s="121"/>
      <c r="N106" s="270"/>
    </row>
    <row r="107" spans="1:14" ht="15.9" customHeight="1" thickBot="1" x14ac:dyDescent="0.35">
      <c r="A107" s="63" t="s">
        <v>271</v>
      </c>
      <c r="B107" s="63" t="s">
        <v>272</v>
      </c>
      <c r="C107" s="63" t="s">
        <v>2117</v>
      </c>
      <c r="D107" s="124">
        <v>46600</v>
      </c>
      <c r="E107" s="63">
        <v>0</v>
      </c>
      <c r="F107" s="63">
        <v>0</v>
      </c>
      <c r="G107" s="108">
        <f t="shared" si="2"/>
        <v>0</v>
      </c>
      <c r="H107" s="108"/>
      <c r="I107" s="108"/>
      <c r="J107" s="128">
        <f t="shared" si="3"/>
        <v>0</v>
      </c>
      <c r="K107" s="242"/>
      <c r="L107" s="118"/>
      <c r="M107" s="121"/>
      <c r="N107" s="270"/>
    </row>
    <row r="108" spans="1:14" ht="15.9" customHeight="1" thickBot="1" x14ac:dyDescent="0.35">
      <c r="A108" s="63" t="s">
        <v>271</v>
      </c>
      <c r="B108" s="63" t="s">
        <v>272</v>
      </c>
      <c r="C108" s="63" t="s">
        <v>2118</v>
      </c>
      <c r="D108" s="124">
        <v>46600</v>
      </c>
      <c r="E108" s="63">
        <v>0</v>
      </c>
      <c r="F108" s="63">
        <v>0</v>
      </c>
      <c r="G108" s="108">
        <f t="shared" si="2"/>
        <v>0</v>
      </c>
      <c r="H108" s="108"/>
      <c r="I108" s="108"/>
      <c r="J108" s="128">
        <f t="shared" si="3"/>
        <v>0</v>
      </c>
      <c r="K108" s="242"/>
      <c r="L108" s="118"/>
      <c r="M108" s="121"/>
      <c r="N108" s="270"/>
    </row>
    <row r="109" spans="1:14" ht="15.9" customHeight="1" thickBot="1" x14ac:dyDescent="0.35">
      <c r="A109" s="63" t="s">
        <v>271</v>
      </c>
      <c r="B109" s="63" t="s">
        <v>272</v>
      </c>
      <c r="C109" s="63" t="s">
        <v>2119</v>
      </c>
      <c r="D109" s="63" t="s">
        <v>1258</v>
      </c>
      <c r="E109" s="63"/>
      <c r="F109" s="63"/>
      <c r="G109" s="108">
        <f t="shared" si="2"/>
        <v>0</v>
      </c>
      <c r="H109" s="108">
        <v>0</v>
      </c>
      <c r="I109" s="108">
        <v>0</v>
      </c>
      <c r="J109" s="128">
        <f t="shared" si="3"/>
        <v>0</v>
      </c>
      <c r="K109" s="242"/>
      <c r="L109" s="118"/>
      <c r="M109" s="121"/>
      <c r="N109" s="270"/>
    </row>
    <row r="110" spans="1:14" ht="15.9" customHeight="1" thickBot="1" x14ac:dyDescent="0.35">
      <c r="A110" s="63" t="s">
        <v>271</v>
      </c>
      <c r="B110" s="63" t="s">
        <v>272</v>
      </c>
      <c r="C110" s="63" t="s">
        <v>2120</v>
      </c>
      <c r="D110" s="63" t="s">
        <v>1258</v>
      </c>
      <c r="E110" s="63"/>
      <c r="F110" s="63"/>
      <c r="G110" s="108">
        <f t="shared" si="2"/>
        <v>0</v>
      </c>
      <c r="H110" s="108">
        <v>1</v>
      </c>
      <c r="I110" s="108">
        <v>1</v>
      </c>
      <c r="J110" s="128">
        <f t="shared" si="3"/>
        <v>0</v>
      </c>
      <c r="K110" s="242"/>
      <c r="L110" s="118"/>
      <c r="M110" s="121"/>
      <c r="N110" s="270"/>
    </row>
    <row r="111" spans="1:14" ht="15.9" customHeight="1" thickBot="1" x14ac:dyDescent="0.35">
      <c r="A111" s="63" t="s">
        <v>273</v>
      </c>
      <c r="B111" s="63" t="s">
        <v>274</v>
      </c>
      <c r="C111" s="63" t="s">
        <v>2054</v>
      </c>
      <c r="D111" s="63" t="s">
        <v>1258</v>
      </c>
      <c r="E111" s="152">
        <v>44</v>
      </c>
      <c r="F111" s="152">
        <v>44</v>
      </c>
      <c r="G111" s="153">
        <f t="shared" si="2"/>
        <v>0</v>
      </c>
      <c r="H111" s="153"/>
      <c r="I111" s="153"/>
      <c r="J111" s="154">
        <f t="shared" si="3"/>
        <v>0</v>
      </c>
      <c r="K111" s="267"/>
      <c r="L111" s="155"/>
      <c r="M111" s="121" t="s">
        <v>2196</v>
      </c>
      <c r="N111" s="270"/>
    </row>
    <row r="112" spans="1:14" ht="15.9" customHeight="1" thickBot="1" x14ac:dyDescent="0.35">
      <c r="A112" s="63" t="s">
        <v>273</v>
      </c>
      <c r="B112" s="63" t="s">
        <v>274</v>
      </c>
      <c r="C112" s="63" t="s">
        <v>2055</v>
      </c>
      <c r="D112" s="63" t="s">
        <v>1258</v>
      </c>
      <c r="E112" s="152"/>
      <c r="F112" s="152"/>
      <c r="G112" s="153">
        <f t="shared" si="2"/>
        <v>0</v>
      </c>
      <c r="H112" s="153">
        <v>26</v>
      </c>
      <c r="I112" s="153">
        <v>26</v>
      </c>
      <c r="J112" s="154">
        <f t="shared" si="3"/>
        <v>0</v>
      </c>
      <c r="K112" s="267"/>
      <c r="L112" s="155"/>
      <c r="M112" s="121"/>
      <c r="N112" s="270"/>
    </row>
    <row r="113" spans="1:14" ht="15.9" customHeight="1" thickBot="1" x14ac:dyDescent="0.35">
      <c r="A113" s="63" t="s">
        <v>275</v>
      </c>
      <c r="B113" s="63" t="s">
        <v>1236</v>
      </c>
      <c r="C113" s="63" t="s">
        <v>1847</v>
      </c>
      <c r="D113" s="63" t="s">
        <v>1258</v>
      </c>
      <c r="E113" s="63">
        <v>19</v>
      </c>
      <c r="F113" s="63">
        <v>19</v>
      </c>
      <c r="G113" s="108">
        <f t="shared" si="2"/>
        <v>0</v>
      </c>
      <c r="H113" s="108"/>
      <c r="I113" s="108"/>
      <c r="J113" s="126">
        <f t="shared" si="3"/>
        <v>0</v>
      </c>
      <c r="K113" s="242"/>
      <c r="L113" s="118"/>
      <c r="M113" s="121"/>
      <c r="N113" s="270"/>
    </row>
    <row r="114" spans="1:14" ht="15.9" customHeight="1" thickBot="1" x14ac:dyDescent="0.35">
      <c r="A114" s="63" t="s">
        <v>275</v>
      </c>
      <c r="B114" s="63" t="s">
        <v>1236</v>
      </c>
      <c r="C114" s="63" t="s">
        <v>1848</v>
      </c>
      <c r="D114" s="63" t="s">
        <v>1258</v>
      </c>
      <c r="E114" s="63"/>
      <c r="F114" s="63"/>
      <c r="G114" s="108">
        <f t="shared" si="2"/>
        <v>0</v>
      </c>
      <c r="H114" s="108">
        <v>18</v>
      </c>
      <c r="I114" s="108">
        <v>18</v>
      </c>
      <c r="J114" s="126">
        <f t="shared" si="3"/>
        <v>0</v>
      </c>
      <c r="K114" s="242"/>
      <c r="L114" s="118"/>
      <c r="M114" s="121"/>
      <c r="N114" s="270"/>
    </row>
    <row r="115" spans="1:14" ht="15.9" customHeight="1" thickBot="1" x14ac:dyDescent="0.35">
      <c r="A115" s="63" t="s">
        <v>276</v>
      </c>
      <c r="B115" s="63" t="s">
        <v>64</v>
      </c>
      <c r="C115" s="63" t="s">
        <v>277</v>
      </c>
      <c r="D115" s="63" t="s">
        <v>1258</v>
      </c>
      <c r="E115" s="106">
        <v>25</v>
      </c>
      <c r="F115" s="106">
        <v>25</v>
      </c>
      <c r="G115" s="58">
        <f t="shared" si="2"/>
        <v>0</v>
      </c>
      <c r="H115" s="107"/>
      <c r="I115" s="107"/>
      <c r="J115" s="126">
        <f t="shared" si="3"/>
        <v>0</v>
      </c>
      <c r="K115" s="242"/>
      <c r="L115" s="118"/>
      <c r="M115" s="121"/>
      <c r="N115" s="270"/>
    </row>
    <row r="116" spans="1:14" ht="15.9" customHeight="1" thickBot="1" x14ac:dyDescent="0.35">
      <c r="A116" s="63" t="s">
        <v>276</v>
      </c>
      <c r="B116" s="63" t="s">
        <v>64</v>
      </c>
      <c r="C116" s="63" t="s">
        <v>278</v>
      </c>
      <c r="D116" s="63" t="s">
        <v>1258</v>
      </c>
      <c r="E116" s="106"/>
      <c r="F116" s="106"/>
      <c r="G116" s="58">
        <f t="shared" si="2"/>
        <v>0</v>
      </c>
      <c r="H116" s="107">
        <v>7</v>
      </c>
      <c r="I116" s="107">
        <v>7</v>
      </c>
      <c r="J116" s="126">
        <f t="shared" si="3"/>
        <v>0</v>
      </c>
      <c r="K116" s="242"/>
      <c r="L116" s="118"/>
      <c r="M116" s="121"/>
      <c r="N116" s="270"/>
    </row>
    <row r="117" spans="1:14" ht="15.9" customHeight="1" thickBot="1" x14ac:dyDescent="0.35">
      <c r="A117" s="63" t="s">
        <v>280</v>
      </c>
      <c r="B117" s="63" t="s">
        <v>1283</v>
      </c>
      <c r="C117" s="63" t="s">
        <v>2110</v>
      </c>
      <c r="D117" s="63" t="s">
        <v>1258</v>
      </c>
      <c r="E117" s="63">
        <v>10</v>
      </c>
      <c r="F117" s="63">
        <v>10</v>
      </c>
      <c r="G117" s="108">
        <f t="shared" si="2"/>
        <v>0</v>
      </c>
      <c r="H117" s="108"/>
      <c r="I117" s="108"/>
      <c r="J117" s="128">
        <f t="shared" si="3"/>
        <v>0</v>
      </c>
      <c r="K117" s="242"/>
      <c r="L117" s="118"/>
      <c r="M117" s="121"/>
      <c r="N117" s="270"/>
    </row>
    <row r="118" spans="1:14" ht="15.9" customHeight="1" thickBot="1" x14ac:dyDescent="0.35">
      <c r="A118" s="63" t="s">
        <v>280</v>
      </c>
      <c r="B118" s="63" t="s">
        <v>1283</v>
      </c>
      <c r="C118" s="63" t="s">
        <v>2111</v>
      </c>
      <c r="D118" s="63" t="s">
        <v>1258</v>
      </c>
      <c r="E118" s="63"/>
      <c r="F118" s="63"/>
      <c r="G118" s="108">
        <f t="shared" si="2"/>
        <v>0</v>
      </c>
      <c r="H118" s="108">
        <v>8</v>
      </c>
      <c r="I118" s="108">
        <v>8</v>
      </c>
      <c r="J118" s="128">
        <f t="shared" si="3"/>
        <v>0</v>
      </c>
      <c r="K118" s="242"/>
      <c r="L118" s="118"/>
      <c r="M118" s="121"/>
      <c r="N118" s="270"/>
    </row>
    <row r="119" spans="1:14" ht="15.9" customHeight="1" thickBot="1" x14ac:dyDescent="0.35">
      <c r="A119" s="63" t="s">
        <v>281</v>
      </c>
      <c r="B119" s="63" t="s">
        <v>282</v>
      </c>
      <c r="C119" s="63" t="s">
        <v>2170</v>
      </c>
      <c r="D119" s="63" t="s">
        <v>1258</v>
      </c>
      <c r="E119" s="63">
        <v>10</v>
      </c>
      <c r="F119" s="63">
        <v>10</v>
      </c>
      <c r="G119" s="108">
        <f t="shared" si="2"/>
        <v>0</v>
      </c>
      <c r="H119" s="108"/>
      <c r="I119" s="108"/>
      <c r="J119" s="128">
        <f t="shared" si="3"/>
        <v>0</v>
      </c>
      <c r="K119" s="265"/>
      <c r="L119" s="130"/>
      <c r="M119" s="123"/>
      <c r="N119" s="270"/>
    </row>
    <row r="120" spans="1:14" ht="15.9" customHeight="1" thickBot="1" x14ac:dyDescent="0.35">
      <c r="A120" s="63" t="s">
        <v>281</v>
      </c>
      <c r="B120" s="63" t="s">
        <v>282</v>
      </c>
      <c r="C120" s="63" t="s">
        <v>2171</v>
      </c>
      <c r="D120" s="63" t="s">
        <v>1258</v>
      </c>
      <c r="E120" s="63">
        <v>16</v>
      </c>
      <c r="F120" s="63">
        <v>16</v>
      </c>
      <c r="G120" s="108">
        <f t="shared" si="2"/>
        <v>0</v>
      </c>
      <c r="H120" s="108"/>
      <c r="I120" s="108"/>
      <c r="J120" s="128">
        <f t="shared" si="3"/>
        <v>0</v>
      </c>
      <c r="K120" s="265"/>
      <c r="L120" s="130"/>
      <c r="M120" s="123"/>
      <c r="N120" s="270"/>
    </row>
    <row r="121" spans="1:14" ht="15.9" customHeight="1" thickBot="1" x14ac:dyDescent="0.35">
      <c r="A121" s="63" t="s">
        <v>281</v>
      </c>
      <c r="B121" s="63" t="s">
        <v>282</v>
      </c>
      <c r="C121" s="63" t="s">
        <v>2172</v>
      </c>
      <c r="D121" s="63" t="s">
        <v>1258</v>
      </c>
      <c r="E121" s="63"/>
      <c r="F121" s="63"/>
      <c r="G121" s="108">
        <f t="shared" si="2"/>
        <v>0</v>
      </c>
      <c r="H121" s="108">
        <v>2</v>
      </c>
      <c r="I121" s="108">
        <v>2</v>
      </c>
      <c r="J121" s="128">
        <f t="shared" si="3"/>
        <v>0</v>
      </c>
      <c r="K121" s="265"/>
      <c r="L121" s="130"/>
      <c r="M121" s="123"/>
      <c r="N121" s="270"/>
    </row>
    <row r="122" spans="1:14" ht="15.9" customHeight="1" thickBot="1" x14ac:dyDescent="0.35">
      <c r="A122" s="63" t="s">
        <v>281</v>
      </c>
      <c r="B122" s="63" t="s">
        <v>282</v>
      </c>
      <c r="C122" s="63" t="s">
        <v>2173</v>
      </c>
      <c r="D122" s="63" t="s">
        <v>1258</v>
      </c>
      <c r="E122" s="63"/>
      <c r="F122" s="63"/>
      <c r="G122" s="108">
        <f t="shared" si="2"/>
        <v>0</v>
      </c>
      <c r="H122" s="108">
        <v>12</v>
      </c>
      <c r="I122" s="108">
        <v>12</v>
      </c>
      <c r="J122" s="128">
        <f t="shared" si="3"/>
        <v>0</v>
      </c>
      <c r="K122" s="265"/>
      <c r="L122" s="130"/>
      <c r="M122" s="123"/>
      <c r="N122" s="270"/>
    </row>
    <row r="123" spans="1:14" ht="15.9" customHeight="1" thickBot="1" x14ac:dyDescent="0.35">
      <c r="A123" s="63" t="s">
        <v>283</v>
      </c>
      <c r="B123" s="63" t="s">
        <v>284</v>
      </c>
      <c r="C123" s="63" t="s">
        <v>286</v>
      </c>
      <c r="D123" s="63" t="s">
        <v>1258</v>
      </c>
      <c r="E123" s="106"/>
      <c r="F123" s="106"/>
      <c r="G123" s="58">
        <f t="shared" si="2"/>
        <v>0</v>
      </c>
      <c r="H123" s="107"/>
      <c r="I123" s="107"/>
      <c r="J123" s="126">
        <f t="shared" si="3"/>
        <v>0</v>
      </c>
      <c r="K123" s="242"/>
      <c r="L123" s="118"/>
      <c r="M123" s="121"/>
      <c r="N123" s="270"/>
    </row>
    <row r="124" spans="1:14" ht="15.9" customHeight="1" thickBot="1" x14ac:dyDescent="0.35">
      <c r="A124" s="63" t="s">
        <v>283</v>
      </c>
      <c r="B124" s="63" t="s">
        <v>284</v>
      </c>
      <c r="C124" s="63" t="s">
        <v>285</v>
      </c>
      <c r="D124" s="63" t="s">
        <v>1258</v>
      </c>
      <c r="E124" s="106"/>
      <c r="F124" s="106"/>
      <c r="G124" s="58">
        <f t="shared" si="2"/>
        <v>0</v>
      </c>
      <c r="H124" s="107"/>
      <c r="I124" s="107"/>
      <c r="J124" s="126">
        <f t="shared" si="3"/>
        <v>0</v>
      </c>
      <c r="K124" s="242"/>
      <c r="L124" s="118"/>
      <c r="M124" s="121"/>
      <c r="N124" s="270"/>
    </row>
    <row r="125" spans="1:14" ht="15.9" customHeight="1" thickBot="1" x14ac:dyDescent="0.35">
      <c r="A125" s="63" t="s">
        <v>287</v>
      </c>
      <c r="B125" s="63" t="s">
        <v>288</v>
      </c>
      <c r="C125" s="63" t="s">
        <v>1849</v>
      </c>
      <c r="D125" s="124">
        <v>46388</v>
      </c>
      <c r="E125" s="63">
        <v>21</v>
      </c>
      <c r="F125" s="63">
        <v>21</v>
      </c>
      <c r="G125" s="108">
        <f t="shared" si="2"/>
        <v>0</v>
      </c>
      <c r="H125" s="108"/>
      <c r="I125" s="108"/>
      <c r="J125" s="126">
        <f t="shared" si="3"/>
        <v>0</v>
      </c>
      <c r="K125" s="242"/>
      <c r="L125" s="118"/>
      <c r="M125" s="121"/>
      <c r="N125" s="270"/>
    </row>
    <row r="126" spans="1:14" ht="15.9" customHeight="1" thickBot="1" x14ac:dyDescent="0.35">
      <c r="A126" s="63" t="s">
        <v>287</v>
      </c>
      <c r="B126" s="63" t="s">
        <v>288</v>
      </c>
      <c r="C126" s="63" t="s">
        <v>1850</v>
      </c>
      <c r="D126" s="63" t="s">
        <v>1258</v>
      </c>
      <c r="E126" s="63"/>
      <c r="F126" s="63"/>
      <c r="G126" s="108">
        <f t="shared" si="2"/>
        <v>0</v>
      </c>
      <c r="H126" s="108">
        <v>10</v>
      </c>
      <c r="I126" s="108">
        <v>10</v>
      </c>
      <c r="J126" s="126">
        <f t="shared" si="3"/>
        <v>0</v>
      </c>
      <c r="K126" s="242"/>
      <c r="L126" s="118"/>
      <c r="M126" s="121"/>
      <c r="N126" s="270"/>
    </row>
    <row r="127" spans="1:14" ht="15.9" customHeight="1" thickBot="1" x14ac:dyDescent="0.35">
      <c r="A127" s="63">
        <v>98</v>
      </c>
      <c r="B127" s="63" t="s">
        <v>1303</v>
      </c>
      <c r="C127" s="63" t="s">
        <v>1851</v>
      </c>
      <c r="D127" s="63"/>
      <c r="E127" s="63">
        <v>8</v>
      </c>
      <c r="F127" s="63">
        <v>8</v>
      </c>
      <c r="G127" s="108">
        <f t="shared" si="2"/>
        <v>0</v>
      </c>
      <c r="H127" s="108"/>
      <c r="I127" s="108"/>
      <c r="J127" s="128">
        <f t="shared" si="3"/>
        <v>0</v>
      </c>
      <c r="K127" s="242"/>
      <c r="L127" s="118"/>
      <c r="M127" s="121"/>
      <c r="N127" s="270"/>
    </row>
    <row r="128" spans="1:14" ht="15.9" customHeight="1" thickBot="1" x14ac:dyDescent="0.35">
      <c r="A128" s="63">
        <v>98</v>
      </c>
      <c r="B128" s="63" t="s">
        <v>1303</v>
      </c>
      <c r="C128" s="63" t="s">
        <v>1852</v>
      </c>
      <c r="D128" s="63"/>
      <c r="E128" s="63"/>
      <c r="F128" s="63"/>
      <c r="G128" s="108">
        <f t="shared" si="2"/>
        <v>0</v>
      </c>
      <c r="H128" s="108">
        <v>8</v>
      </c>
      <c r="I128" s="108">
        <v>8</v>
      </c>
      <c r="J128" s="128">
        <f t="shared" si="3"/>
        <v>0</v>
      </c>
      <c r="K128" s="242"/>
      <c r="L128" s="118"/>
      <c r="M128" s="121"/>
      <c r="N128" s="270"/>
    </row>
    <row r="129" spans="1:14" ht="15.9" customHeight="1" thickBot="1" x14ac:dyDescent="0.35">
      <c r="A129" s="63">
        <v>101</v>
      </c>
      <c r="B129" s="63" t="s">
        <v>2009</v>
      </c>
      <c r="C129" s="63"/>
      <c r="D129" s="63"/>
      <c r="E129" s="106">
        <v>8</v>
      </c>
      <c r="F129" s="106">
        <v>8</v>
      </c>
      <c r="G129" s="107">
        <f t="shared" si="2"/>
        <v>0</v>
      </c>
      <c r="H129" s="107"/>
      <c r="I129" s="107"/>
      <c r="J129" s="128">
        <f t="shared" si="3"/>
        <v>0</v>
      </c>
      <c r="K129" s="2"/>
      <c r="L129" s="118"/>
      <c r="M129" s="121"/>
      <c r="N129" s="119"/>
    </row>
    <row r="130" spans="1:14" ht="15.9" customHeight="1" thickBot="1" x14ac:dyDescent="0.35">
      <c r="A130" s="63">
        <v>101</v>
      </c>
      <c r="B130" s="63" t="s">
        <v>2009</v>
      </c>
      <c r="C130" s="63"/>
      <c r="D130" s="63"/>
      <c r="E130" s="106"/>
      <c r="F130" s="106"/>
      <c r="G130" s="107">
        <f t="shared" si="2"/>
        <v>0</v>
      </c>
      <c r="H130" s="107">
        <v>6</v>
      </c>
      <c r="I130" s="107">
        <v>6</v>
      </c>
      <c r="J130" s="128">
        <f t="shared" si="3"/>
        <v>0</v>
      </c>
      <c r="K130" s="2"/>
      <c r="L130" s="118"/>
      <c r="M130" s="121"/>
      <c r="N130" s="119"/>
    </row>
    <row r="131" spans="1:14" ht="15.9" customHeight="1" thickBot="1" x14ac:dyDescent="0.35">
      <c r="A131" s="63" t="s">
        <v>293</v>
      </c>
      <c r="B131" s="63" t="s">
        <v>1259</v>
      </c>
      <c r="C131" s="63" t="s">
        <v>1948</v>
      </c>
      <c r="D131" s="63" t="s">
        <v>1258</v>
      </c>
      <c r="E131" s="63">
        <v>3</v>
      </c>
      <c r="F131" s="63">
        <v>3</v>
      </c>
      <c r="G131" s="108">
        <f t="shared" si="2"/>
        <v>0</v>
      </c>
      <c r="H131" s="108"/>
      <c r="I131" s="108"/>
      <c r="J131" s="128">
        <f t="shared" si="3"/>
        <v>0</v>
      </c>
      <c r="K131" s="242"/>
      <c r="L131" s="118"/>
      <c r="M131" s="121"/>
      <c r="N131" s="270"/>
    </row>
    <row r="132" spans="1:14" ht="15.9" customHeight="1" thickBot="1" x14ac:dyDescent="0.35">
      <c r="A132" s="63" t="s">
        <v>293</v>
      </c>
      <c r="B132" s="63" t="s">
        <v>1259</v>
      </c>
      <c r="C132" s="63" t="s">
        <v>1949</v>
      </c>
      <c r="D132" s="63" t="s">
        <v>1258</v>
      </c>
      <c r="E132" s="63">
        <v>24</v>
      </c>
      <c r="F132" s="63">
        <v>24</v>
      </c>
      <c r="G132" s="108">
        <f t="shared" si="2"/>
        <v>0</v>
      </c>
      <c r="H132" s="108"/>
      <c r="I132" s="108"/>
      <c r="J132" s="128">
        <f t="shared" si="3"/>
        <v>0</v>
      </c>
      <c r="K132" s="242"/>
      <c r="L132" s="118"/>
      <c r="M132" s="121"/>
      <c r="N132" s="270"/>
    </row>
    <row r="133" spans="1:14" ht="15.9" customHeight="1" thickBot="1" x14ac:dyDescent="0.35">
      <c r="A133" s="63" t="s">
        <v>293</v>
      </c>
      <c r="B133" s="63" t="s">
        <v>1259</v>
      </c>
      <c r="C133" s="63" t="s">
        <v>1946</v>
      </c>
      <c r="D133" s="63" t="s">
        <v>1258</v>
      </c>
      <c r="E133" s="63"/>
      <c r="F133" s="63"/>
      <c r="G133" s="108">
        <f t="shared" si="2"/>
        <v>0</v>
      </c>
      <c r="H133" s="108">
        <v>1</v>
      </c>
      <c r="I133" s="108">
        <v>1</v>
      </c>
      <c r="J133" s="128">
        <f t="shared" si="3"/>
        <v>0</v>
      </c>
      <c r="K133" s="242"/>
      <c r="L133" s="118"/>
      <c r="M133" s="121"/>
      <c r="N133" s="270"/>
    </row>
    <row r="134" spans="1:14" ht="15.9" customHeight="1" thickBot="1" x14ac:dyDescent="0.35">
      <c r="A134" s="63" t="s">
        <v>293</v>
      </c>
      <c r="B134" s="63" t="s">
        <v>1259</v>
      </c>
      <c r="C134" s="63" t="s">
        <v>1947</v>
      </c>
      <c r="D134" s="63" t="s">
        <v>1258</v>
      </c>
      <c r="E134" s="63"/>
      <c r="F134" s="63"/>
      <c r="G134" s="108">
        <f t="shared" si="2"/>
        <v>0</v>
      </c>
      <c r="H134" s="108">
        <v>24</v>
      </c>
      <c r="I134" s="108">
        <v>24</v>
      </c>
      <c r="J134" s="128">
        <f t="shared" si="3"/>
        <v>0</v>
      </c>
      <c r="K134" s="242"/>
      <c r="L134" s="118"/>
      <c r="M134" s="121"/>
      <c r="N134" s="270"/>
    </row>
    <row r="135" spans="1:14" ht="15.9" customHeight="1" thickBot="1" x14ac:dyDescent="0.35">
      <c r="A135" s="63" t="s">
        <v>296</v>
      </c>
      <c r="B135" s="63" t="s">
        <v>297</v>
      </c>
      <c r="C135" s="63" t="s">
        <v>299</v>
      </c>
      <c r="D135" s="63" t="s">
        <v>1258</v>
      </c>
      <c r="E135" s="106">
        <v>6</v>
      </c>
      <c r="F135" s="106">
        <v>6</v>
      </c>
      <c r="G135" s="58">
        <f t="shared" si="2"/>
        <v>0</v>
      </c>
      <c r="H135" s="107"/>
      <c r="I135" s="107"/>
      <c r="J135" s="126">
        <f t="shared" si="3"/>
        <v>0</v>
      </c>
      <c r="K135" s="242"/>
      <c r="L135" s="118"/>
      <c r="M135" s="121"/>
      <c r="N135" s="270"/>
    </row>
    <row r="136" spans="1:14" ht="15.9" customHeight="1" thickBot="1" x14ac:dyDescent="0.35">
      <c r="A136" s="63" t="s">
        <v>296</v>
      </c>
      <c r="B136" s="63" t="s">
        <v>297</v>
      </c>
      <c r="C136" s="63" t="s">
        <v>298</v>
      </c>
      <c r="D136" s="63" t="s">
        <v>1258</v>
      </c>
      <c r="E136" s="106"/>
      <c r="F136" s="106"/>
      <c r="G136" s="58">
        <f t="shared" si="2"/>
        <v>0</v>
      </c>
      <c r="H136" s="107">
        <v>1</v>
      </c>
      <c r="I136" s="107">
        <v>1</v>
      </c>
      <c r="J136" s="126">
        <f t="shared" si="3"/>
        <v>0</v>
      </c>
      <c r="K136" s="242"/>
      <c r="L136" s="118"/>
      <c r="M136" s="121"/>
      <c r="N136" s="270"/>
    </row>
    <row r="137" spans="1:14" ht="15.9" customHeight="1" thickBot="1" x14ac:dyDescent="0.35">
      <c r="A137" s="63">
        <v>107</v>
      </c>
      <c r="B137" s="63" t="s">
        <v>1817</v>
      </c>
      <c r="C137" s="63" t="s">
        <v>2143</v>
      </c>
      <c r="D137" s="63"/>
      <c r="E137" s="63">
        <v>1</v>
      </c>
      <c r="F137" s="63">
        <v>1</v>
      </c>
      <c r="G137" s="108">
        <f t="shared" si="2"/>
        <v>0</v>
      </c>
      <c r="H137" s="108"/>
      <c r="I137" s="108"/>
      <c r="J137" s="128">
        <f t="shared" si="3"/>
        <v>0</v>
      </c>
      <c r="K137" s="242"/>
      <c r="L137" s="118"/>
      <c r="M137" s="121"/>
      <c r="N137" s="270"/>
    </row>
    <row r="138" spans="1:14" ht="15.9" customHeight="1" thickBot="1" x14ac:dyDescent="0.35">
      <c r="A138" s="63">
        <v>107</v>
      </c>
      <c r="B138" s="63" t="s">
        <v>1817</v>
      </c>
      <c r="C138" s="63" t="s">
        <v>2144</v>
      </c>
      <c r="D138" s="63"/>
      <c r="E138" s="63">
        <v>4</v>
      </c>
      <c r="F138" s="63">
        <v>4</v>
      </c>
      <c r="G138" s="108">
        <f t="shared" si="2"/>
        <v>0</v>
      </c>
      <c r="H138" s="108"/>
      <c r="I138" s="108"/>
      <c r="J138" s="128">
        <f t="shared" si="3"/>
        <v>0</v>
      </c>
      <c r="K138" s="242"/>
      <c r="L138" s="118"/>
      <c r="M138" s="121"/>
      <c r="N138" s="270"/>
    </row>
    <row r="139" spans="1:14" ht="15.9" customHeight="1" thickBot="1" x14ac:dyDescent="0.35">
      <c r="A139" s="63">
        <v>107</v>
      </c>
      <c r="B139" s="63" t="s">
        <v>1816</v>
      </c>
      <c r="C139" s="63" t="s">
        <v>2145</v>
      </c>
      <c r="D139" s="63"/>
      <c r="E139" s="63"/>
      <c r="F139" s="63"/>
      <c r="G139" s="108">
        <f t="shared" si="2"/>
        <v>0</v>
      </c>
      <c r="H139" s="108">
        <v>4</v>
      </c>
      <c r="I139" s="108">
        <v>4</v>
      </c>
      <c r="J139" s="128">
        <f t="shared" si="3"/>
        <v>0</v>
      </c>
      <c r="K139" s="242"/>
      <c r="L139" s="118"/>
      <c r="M139" s="121"/>
      <c r="N139" s="270"/>
    </row>
    <row r="140" spans="1:14" ht="15.9" customHeight="1" thickBot="1" x14ac:dyDescent="0.35">
      <c r="A140" s="63">
        <v>107</v>
      </c>
      <c r="B140" s="63" t="s">
        <v>1816</v>
      </c>
      <c r="C140" s="63" t="s">
        <v>2146</v>
      </c>
      <c r="D140" s="63"/>
      <c r="E140" s="63"/>
      <c r="F140" s="63"/>
      <c r="G140" s="108">
        <f t="shared" si="2"/>
        <v>0</v>
      </c>
      <c r="H140" s="108">
        <v>2</v>
      </c>
      <c r="I140" s="108">
        <v>2</v>
      </c>
      <c r="J140" s="128">
        <f t="shared" si="3"/>
        <v>0</v>
      </c>
      <c r="K140" s="242"/>
      <c r="L140" s="118"/>
      <c r="M140" s="121"/>
      <c r="N140" s="270"/>
    </row>
    <row r="141" spans="1:14" ht="15.9" customHeight="1" thickBot="1" x14ac:dyDescent="0.35">
      <c r="A141" s="63">
        <v>108</v>
      </c>
      <c r="B141" s="63" t="s">
        <v>1816</v>
      </c>
      <c r="C141" s="63" t="s">
        <v>2147</v>
      </c>
      <c r="D141" s="63"/>
      <c r="E141" s="63">
        <v>8</v>
      </c>
      <c r="F141" s="63">
        <v>8</v>
      </c>
      <c r="G141" s="108">
        <f t="shared" si="2"/>
        <v>0</v>
      </c>
      <c r="H141" s="108"/>
      <c r="I141" s="108"/>
      <c r="J141" s="128">
        <f t="shared" si="3"/>
        <v>0</v>
      </c>
      <c r="K141" s="2"/>
      <c r="L141" s="118"/>
      <c r="M141" s="121"/>
      <c r="N141" s="119"/>
    </row>
    <row r="142" spans="1:14" ht="15.9" customHeight="1" thickBot="1" x14ac:dyDescent="0.35">
      <c r="A142" s="63">
        <v>108</v>
      </c>
      <c r="B142" s="63" t="s">
        <v>1816</v>
      </c>
      <c r="C142" s="63" t="s">
        <v>2148</v>
      </c>
      <c r="D142" s="63"/>
      <c r="E142" s="63"/>
      <c r="F142" s="63"/>
      <c r="G142" s="108">
        <f t="shared" si="2"/>
        <v>0</v>
      </c>
      <c r="H142" s="108">
        <v>0</v>
      </c>
      <c r="I142" s="108">
        <v>0</v>
      </c>
      <c r="J142" s="128">
        <f t="shared" si="3"/>
        <v>0</v>
      </c>
      <c r="K142" s="2"/>
      <c r="L142" s="118"/>
      <c r="M142" s="121"/>
      <c r="N142" s="119"/>
    </row>
    <row r="143" spans="1:14" ht="15.9" customHeight="1" thickBot="1" x14ac:dyDescent="0.35">
      <c r="A143" s="63" t="s">
        <v>303</v>
      </c>
      <c r="B143" s="63" t="s">
        <v>304</v>
      </c>
      <c r="C143" s="63" t="s">
        <v>1934</v>
      </c>
      <c r="D143" s="63" t="s">
        <v>1258</v>
      </c>
      <c r="E143" s="63">
        <v>26</v>
      </c>
      <c r="F143" s="63">
        <v>26</v>
      </c>
      <c r="G143" s="108">
        <f t="shared" si="2"/>
        <v>0</v>
      </c>
      <c r="H143" s="108"/>
      <c r="I143" s="108"/>
      <c r="J143" s="126">
        <f t="shared" si="3"/>
        <v>0</v>
      </c>
      <c r="K143" s="242"/>
      <c r="L143" s="118"/>
      <c r="M143" s="121"/>
      <c r="N143" s="270"/>
    </row>
    <row r="144" spans="1:14" ht="15.9" customHeight="1" thickBot="1" x14ac:dyDescent="0.35">
      <c r="A144" s="63" t="s">
        <v>303</v>
      </c>
      <c r="B144" s="63" t="s">
        <v>304</v>
      </c>
      <c r="C144" s="63" t="s">
        <v>1935</v>
      </c>
      <c r="D144" s="63" t="s">
        <v>1258</v>
      </c>
      <c r="E144" s="63"/>
      <c r="F144" s="63"/>
      <c r="G144" s="108">
        <f t="shared" si="2"/>
        <v>0</v>
      </c>
      <c r="H144" s="108">
        <v>8</v>
      </c>
      <c r="I144" s="108">
        <v>8</v>
      </c>
      <c r="J144" s="126">
        <f t="shared" si="3"/>
        <v>0</v>
      </c>
      <c r="K144" s="242"/>
      <c r="L144" s="118"/>
      <c r="M144" s="121"/>
      <c r="N144" s="270"/>
    </row>
    <row r="145" spans="1:14" ht="15.9" customHeight="1" thickBot="1" x14ac:dyDescent="0.35">
      <c r="A145" s="63">
        <v>112</v>
      </c>
      <c r="B145" s="63" t="s">
        <v>1238</v>
      </c>
      <c r="C145" s="140" t="s">
        <v>1853</v>
      </c>
      <c r="D145" s="63"/>
      <c r="E145" s="63">
        <v>23</v>
      </c>
      <c r="F145" s="63">
        <v>23</v>
      </c>
      <c r="G145" s="108">
        <f t="shared" ref="G145:G236" si="4">F145-E145</f>
        <v>0</v>
      </c>
      <c r="H145" s="108"/>
      <c r="I145" s="108"/>
      <c r="J145" s="128">
        <f t="shared" ref="J145:J236" si="5">I145-H145</f>
        <v>0</v>
      </c>
      <c r="K145" s="264"/>
      <c r="L145" s="130"/>
      <c r="M145" s="121"/>
      <c r="N145" s="270"/>
    </row>
    <row r="146" spans="1:14" ht="15.9" customHeight="1" thickBot="1" x14ac:dyDescent="0.35">
      <c r="A146" s="63">
        <v>112</v>
      </c>
      <c r="B146" s="63" t="s">
        <v>1238</v>
      </c>
      <c r="C146" s="63" t="s">
        <v>1854</v>
      </c>
      <c r="D146" s="63"/>
      <c r="E146" s="63">
        <v>18</v>
      </c>
      <c r="F146" s="63">
        <v>18</v>
      </c>
      <c r="G146" s="108">
        <f t="shared" si="4"/>
        <v>0</v>
      </c>
      <c r="H146" s="108"/>
      <c r="I146" s="108"/>
      <c r="J146" s="128">
        <f t="shared" si="5"/>
        <v>0</v>
      </c>
      <c r="K146" s="264"/>
      <c r="L146" s="130"/>
      <c r="M146" s="121"/>
      <c r="N146" s="270"/>
    </row>
    <row r="147" spans="1:14" ht="15.9" customHeight="1" thickBot="1" x14ac:dyDescent="0.35">
      <c r="A147" s="63">
        <v>112</v>
      </c>
      <c r="B147" s="63" t="s">
        <v>1238</v>
      </c>
      <c r="C147" s="63" t="s">
        <v>1855</v>
      </c>
      <c r="D147" s="63"/>
      <c r="E147" s="63"/>
      <c r="F147" s="63"/>
      <c r="G147" s="108">
        <f t="shared" si="4"/>
        <v>0</v>
      </c>
      <c r="H147" s="108">
        <v>30</v>
      </c>
      <c r="I147" s="108">
        <v>30</v>
      </c>
      <c r="J147" s="128">
        <f t="shared" si="5"/>
        <v>0</v>
      </c>
      <c r="K147" s="264"/>
      <c r="L147" s="130"/>
      <c r="M147" s="121"/>
      <c r="N147" s="270"/>
    </row>
    <row r="148" spans="1:14" ht="15.9" customHeight="1" thickBot="1" x14ac:dyDescent="0.35">
      <c r="A148" s="63">
        <v>112</v>
      </c>
      <c r="B148" s="63" t="s">
        <v>1238</v>
      </c>
      <c r="C148" s="140" t="s">
        <v>1856</v>
      </c>
      <c r="D148" s="63"/>
      <c r="E148" s="63"/>
      <c r="F148" s="63"/>
      <c r="G148" s="108">
        <f t="shared" si="4"/>
        <v>0</v>
      </c>
      <c r="H148" s="108">
        <v>4</v>
      </c>
      <c r="I148" s="108">
        <v>4</v>
      </c>
      <c r="J148" s="128">
        <f t="shared" si="5"/>
        <v>0</v>
      </c>
      <c r="K148" s="264"/>
      <c r="L148" s="130"/>
      <c r="M148" s="121"/>
      <c r="N148" s="270"/>
    </row>
    <row r="149" spans="1:14" ht="15.9" customHeight="1" thickBot="1" x14ac:dyDescent="0.35">
      <c r="A149" s="63" t="s">
        <v>309</v>
      </c>
      <c r="B149" s="63" t="s">
        <v>310</v>
      </c>
      <c r="C149" s="63" t="s">
        <v>2168</v>
      </c>
      <c r="D149" s="63" t="s">
        <v>1258</v>
      </c>
      <c r="E149" s="63"/>
      <c r="F149" s="63"/>
      <c r="G149" s="108">
        <f t="shared" si="4"/>
        <v>0</v>
      </c>
      <c r="H149" s="108">
        <v>2</v>
      </c>
      <c r="I149" s="108">
        <v>2</v>
      </c>
      <c r="J149" s="128">
        <f t="shared" si="5"/>
        <v>0</v>
      </c>
      <c r="K149" s="265"/>
      <c r="L149" s="130"/>
      <c r="M149" s="123"/>
      <c r="N149" s="270"/>
    </row>
    <row r="150" spans="1:14" ht="15.9" customHeight="1" thickBot="1" x14ac:dyDescent="0.35">
      <c r="A150" s="63" t="s">
        <v>309</v>
      </c>
      <c r="B150" s="63" t="s">
        <v>310</v>
      </c>
      <c r="C150" s="63" t="s">
        <v>2169</v>
      </c>
      <c r="D150" s="63" t="s">
        <v>1258</v>
      </c>
      <c r="E150" s="63">
        <v>9</v>
      </c>
      <c r="F150" s="63">
        <v>9</v>
      </c>
      <c r="G150" s="108">
        <f t="shared" si="4"/>
        <v>0</v>
      </c>
      <c r="H150" s="108"/>
      <c r="I150" s="108"/>
      <c r="J150" s="128">
        <f t="shared" si="5"/>
        <v>0</v>
      </c>
      <c r="K150" s="265"/>
      <c r="L150" s="130"/>
      <c r="M150" s="123"/>
      <c r="N150" s="270"/>
    </row>
    <row r="151" spans="1:14" ht="15.9" customHeight="1" thickBot="1" x14ac:dyDescent="0.35">
      <c r="A151" s="63" t="s">
        <v>311</v>
      </c>
      <c r="B151" s="63" t="s">
        <v>1424</v>
      </c>
      <c r="C151" s="63" t="s">
        <v>1789</v>
      </c>
      <c r="D151" s="63"/>
      <c r="E151" s="106"/>
      <c r="F151" s="106"/>
      <c r="G151" s="58">
        <f t="shared" si="4"/>
        <v>0</v>
      </c>
      <c r="H151" s="107"/>
      <c r="I151" s="107"/>
      <c r="J151" s="126">
        <f t="shared" si="5"/>
        <v>0</v>
      </c>
      <c r="K151" s="242"/>
      <c r="L151" s="118"/>
      <c r="M151" s="121"/>
      <c r="N151" s="270"/>
    </row>
    <row r="152" spans="1:14" ht="15.9" customHeight="1" thickBot="1" x14ac:dyDescent="0.35">
      <c r="A152" s="63" t="s">
        <v>311</v>
      </c>
      <c r="B152" s="63" t="s">
        <v>1424</v>
      </c>
      <c r="C152" s="63" t="s">
        <v>1790</v>
      </c>
      <c r="D152" s="63"/>
      <c r="E152" s="106"/>
      <c r="F152" s="106"/>
      <c r="G152" s="58">
        <f t="shared" si="4"/>
        <v>0</v>
      </c>
      <c r="H152" s="107"/>
      <c r="I152" s="107"/>
      <c r="J152" s="126">
        <f t="shared" si="5"/>
        <v>0</v>
      </c>
      <c r="K152" s="242"/>
      <c r="L152" s="118"/>
      <c r="M152" s="121"/>
      <c r="N152" s="270"/>
    </row>
    <row r="153" spans="1:14" ht="15.9" customHeight="1" thickBot="1" x14ac:dyDescent="0.35">
      <c r="A153" s="63">
        <v>117</v>
      </c>
      <c r="B153" s="63" t="s">
        <v>2042</v>
      </c>
      <c r="C153" s="63" t="s">
        <v>2043</v>
      </c>
      <c r="D153" s="63"/>
      <c r="E153" s="63">
        <v>7</v>
      </c>
      <c r="F153" s="63">
        <v>7</v>
      </c>
      <c r="G153" s="108">
        <f t="shared" si="4"/>
        <v>0</v>
      </c>
      <c r="H153" s="108"/>
      <c r="I153" s="108"/>
      <c r="J153" s="128">
        <f t="shared" si="5"/>
        <v>0</v>
      </c>
      <c r="K153" s="46"/>
      <c r="L153" s="118"/>
      <c r="M153" s="121"/>
      <c r="N153" s="119"/>
    </row>
    <row r="154" spans="1:14" ht="15.9" customHeight="1" thickBot="1" x14ac:dyDescent="0.35">
      <c r="A154" s="63">
        <v>117</v>
      </c>
      <c r="B154" s="63" t="s">
        <v>2042</v>
      </c>
      <c r="C154" s="63" t="s">
        <v>2044</v>
      </c>
      <c r="D154" s="63"/>
      <c r="E154" s="63">
        <v>4</v>
      </c>
      <c r="F154" s="63">
        <v>4</v>
      </c>
      <c r="G154" s="108">
        <f t="shared" si="4"/>
        <v>0</v>
      </c>
      <c r="H154" s="108"/>
      <c r="I154" s="108"/>
      <c r="J154" s="128">
        <f t="shared" si="5"/>
        <v>0</v>
      </c>
      <c r="K154" s="46"/>
      <c r="L154" s="118"/>
      <c r="M154" s="121"/>
      <c r="N154" s="119"/>
    </row>
    <row r="155" spans="1:14" ht="15.9" customHeight="1" thickBot="1" x14ac:dyDescent="0.35">
      <c r="A155" s="63">
        <v>117</v>
      </c>
      <c r="B155" s="63" t="s">
        <v>2042</v>
      </c>
      <c r="C155" s="63" t="s">
        <v>2045</v>
      </c>
      <c r="D155" s="63"/>
      <c r="E155" s="63"/>
      <c r="F155" s="63"/>
      <c r="G155" s="108">
        <f t="shared" si="4"/>
        <v>0</v>
      </c>
      <c r="H155" s="108"/>
      <c r="I155" s="108"/>
      <c r="J155" s="128">
        <f t="shared" si="5"/>
        <v>0</v>
      </c>
      <c r="K155" s="46"/>
      <c r="L155" s="118"/>
      <c r="M155" s="121"/>
      <c r="N155" s="119"/>
    </row>
    <row r="156" spans="1:14" ht="15.9" customHeight="1" thickBot="1" x14ac:dyDescent="0.35">
      <c r="A156" s="63">
        <v>117</v>
      </c>
      <c r="B156" s="63" t="s">
        <v>2042</v>
      </c>
      <c r="C156" s="63" t="s">
        <v>2046</v>
      </c>
      <c r="D156" s="63"/>
      <c r="E156" s="63"/>
      <c r="F156" s="63"/>
      <c r="G156" s="108">
        <f t="shared" si="4"/>
        <v>0</v>
      </c>
      <c r="H156" s="108">
        <v>3</v>
      </c>
      <c r="I156" s="108">
        <v>3</v>
      </c>
      <c r="J156" s="128">
        <f t="shared" si="5"/>
        <v>0</v>
      </c>
      <c r="K156" s="46"/>
      <c r="L156" s="118"/>
      <c r="M156" s="121"/>
      <c r="N156" s="119"/>
    </row>
    <row r="157" spans="1:14" ht="15.9" customHeight="1" thickBot="1" x14ac:dyDescent="0.35">
      <c r="A157" s="63">
        <v>118</v>
      </c>
      <c r="B157" s="63" t="s">
        <v>2010</v>
      </c>
      <c r="C157" s="63" t="s">
        <v>2100</v>
      </c>
      <c r="D157" s="63"/>
      <c r="E157" s="63">
        <v>5</v>
      </c>
      <c r="F157" s="63">
        <v>5</v>
      </c>
      <c r="G157" s="108">
        <f t="shared" si="4"/>
        <v>0</v>
      </c>
      <c r="H157" s="108"/>
      <c r="I157" s="108"/>
      <c r="J157" s="128">
        <f t="shared" si="5"/>
        <v>0</v>
      </c>
      <c r="K157" s="2"/>
      <c r="L157" s="118"/>
      <c r="M157" s="121"/>
      <c r="N157" s="119"/>
    </row>
    <row r="158" spans="1:14" ht="15.9" customHeight="1" thickBot="1" x14ac:dyDescent="0.35">
      <c r="A158" s="63">
        <v>118</v>
      </c>
      <c r="B158" s="63" t="s">
        <v>2010</v>
      </c>
      <c r="C158" s="63" t="s">
        <v>2101</v>
      </c>
      <c r="D158" s="63"/>
      <c r="E158" s="63"/>
      <c r="F158" s="63"/>
      <c r="G158" s="108">
        <f t="shared" si="4"/>
        <v>0</v>
      </c>
      <c r="H158" s="108">
        <v>1</v>
      </c>
      <c r="I158" s="108">
        <v>1</v>
      </c>
      <c r="J158" s="128">
        <f t="shared" si="5"/>
        <v>0</v>
      </c>
      <c r="K158" s="2"/>
      <c r="L158" s="118"/>
      <c r="M158" s="121"/>
      <c r="N158" s="119"/>
    </row>
    <row r="159" spans="1:14" ht="15.9" customHeight="1" thickBot="1" x14ac:dyDescent="0.35">
      <c r="A159" s="63" t="s">
        <v>316</v>
      </c>
      <c r="B159" s="63" t="s">
        <v>317</v>
      </c>
      <c r="C159" s="63" t="s">
        <v>318</v>
      </c>
      <c r="D159" s="63" t="s">
        <v>1258</v>
      </c>
      <c r="E159" s="63"/>
      <c r="F159" s="63"/>
      <c r="G159" s="108">
        <f t="shared" si="4"/>
        <v>0</v>
      </c>
      <c r="H159" s="108">
        <v>1</v>
      </c>
      <c r="I159" s="108">
        <v>1</v>
      </c>
      <c r="J159" s="128">
        <f t="shared" si="5"/>
        <v>0</v>
      </c>
      <c r="K159" s="242"/>
      <c r="L159" s="118"/>
      <c r="M159" s="121"/>
      <c r="N159" s="270"/>
    </row>
    <row r="160" spans="1:14" ht="15.9" customHeight="1" thickBot="1" x14ac:dyDescent="0.35">
      <c r="A160" s="63" t="s">
        <v>316</v>
      </c>
      <c r="B160" s="63" t="s">
        <v>317</v>
      </c>
      <c r="C160" s="63" t="s">
        <v>319</v>
      </c>
      <c r="D160" s="63" t="s">
        <v>1258</v>
      </c>
      <c r="E160" s="63">
        <v>10</v>
      </c>
      <c r="F160" s="63">
        <v>10</v>
      </c>
      <c r="G160" s="108">
        <f t="shared" si="4"/>
        <v>0</v>
      </c>
      <c r="H160" s="108"/>
      <c r="I160" s="108"/>
      <c r="J160" s="128">
        <f t="shared" si="5"/>
        <v>0</v>
      </c>
      <c r="K160" s="242"/>
      <c r="L160" s="118"/>
      <c r="M160" s="121"/>
      <c r="N160" s="270"/>
    </row>
    <row r="161" spans="1:14" ht="15.9" customHeight="1" thickBot="1" x14ac:dyDescent="0.35">
      <c r="A161" s="63">
        <v>121</v>
      </c>
      <c r="B161" s="63" t="s">
        <v>2011</v>
      </c>
      <c r="C161" s="63" t="s">
        <v>2124</v>
      </c>
      <c r="D161" s="63"/>
      <c r="E161" s="63">
        <v>9</v>
      </c>
      <c r="F161" s="63">
        <v>9</v>
      </c>
      <c r="G161" s="108">
        <f t="shared" si="4"/>
        <v>0</v>
      </c>
      <c r="H161" s="108"/>
      <c r="I161" s="108"/>
      <c r="J161" s="128">
        <f t="shared" si="5"/>
        <v>0</v>
      </c>
      <c r="K161" s="2"/>
      <c r="L161" s="118"/>
      <c r="M161" s="121"/>
      <c r="N161" s="119"/>
    </row>
    <row r="162" spans="1:14" ht="15.9" customHeight="1" thickBot="1" x14ac:dyDescent="0.35">
      <c r="A162" s="63">
        <v>121</v>
      </c>
      <c r="B162" s="63" t="s">
        <v>2011</v>
      </c>
      <c r="C162" s="63" t="s">
        <v>2125</v>
      </c>
      <c r="D162" s="63"/>
      <c r="E162" s="63">
        <v>5</v>
      </c>
      <c r="F162" s="63">
        <v>5</v>
      </c>
      <c r="G162" s="108">
        <f t="shared" si="4"/>
        <v>0</v>
      </c>
      <c r="H162" s="108"/>
      <c r="I162" s="108"/>
      <c r="J162" s="128">
        <f t="shared" si="5"/>
        <v>0</v>
      </c>
      <c r="K162" s="2"/>
      <c r="L162" s="118"/>
      <c r="M162" s="121"/>
      <c r="N162" s="119"/>
    </row>
    <row r="163" spans="1:14" ht="15.9" customHeight="1" thickBot="1" x14ac:dyDescent="0.35">
      <c r="A163" s="63">
        <v>121</v>
      </c>
      <c r="B163" s="63" t="s">
        <v>2011</v>
      </c>
      <c r="C163" s="63" t="s">
        <v>2126</v>
      </c>
      <c r="D163" s="63"/>
      <c r="E163" s="63"/>
      <c r="F163" s="63"/>
      <c r="G163" s="108">
        <f t="shared" si="4"/>
        <v>0</v>
      </c>
      <c r="H163" s="108">
        <v>5</v>
      </c>
      <c r="I163" s="108">
        <v>5</v>
      </c>
      <c r="J163" s="128">
        <f t="shared" si="5"/>
        <v>0</v>
      </c>
      <c r="K163" s="2"/>
      <c r="L163" s="118"/>
      <c r="M163" s="121"/>
      <c r="N163" s="119"/>
    </row>
    <row r="164" spans="1:14" ht="15.9" customHeight="1" thickBot="1" x14ac:dyDescent="0.35">
      <c r="A164" s="63">
        <v>121</v>
      </c>
      <c r="B164" s="63" t="s">
        <v>2011</v>
      </c>
      <c r="C164" s="63" t="s">
        <v>2127</v>
      </c>
      <c r="D164" s="63"/>
      <c r="E164" s="63"/>
      <c r="F164" s="63"/>
      <c r="G164" s="108">
        <f t="shared" si="4"/>
        <v>0</v>
      </c>
      <c r="H164" s="108">
        <v>2</v>
      </c>
      <c r="I164" s="108">
        <v>2</v>
      </c>
      <c r="J164" s="128">
        <f t="shared" si="5"/>
        <v>0</v>
      </c>
      <c r="K164" s="2"/>
      <c r="L164" s="118"/>
      <c r="M164" s="121"/>
      <c r="N164" s="119"/>
    </row>
    <row r="165" spans="1:14" ht="15.9" customHeight="1" thickBot="1" x14ac:dyDescent="0.35">
      <c r="A165" s="63">
        <v>122</v>
      </c>
      <c r="B165" s="63" t="s">
        <v>2095</v>
      </c>
      <c r="C165" s="63" t="s">
        <v>2096</v>
      </c>
      <c r="D165" s="63"/>
      <c r="E165" s="63"/>
      <c r="F165" s="63"/>
      <c r="G165" s="108">
        <f t="shared" si="4"/>
        <v>0</v>
      </c>
      <c r="H165" s="108"/>
      <c r="I165" s="108"/>
      <c r="J165" s="128">
        <f t="shared" si="5"/>
        <v>0</v>
      </c>
      <c r="K165" s="46"/>
      <c r="L165" s="130"/>
      <c r="M165" s="121"/>
      <c r="N165" s="119"/>
    </row>
    <row r="166" spans="1:14" ht="15.9" customHeight="1" thickBot="1" x14ac:dyDescent="0.35">
      <c r="A166" s="63">
        <v>122</v>
      </c>
      <c r="B166" s="63" t="s">
        <v>2095</v>
      </c>
      <c r="C166" s="63" t="s">
        <v>2097</v>
      </c>
      <c r="D166" s="63"/>
      <c r="E166" s="63"/>
      <c r="F166" s="63"/>
      <c r="G166" s="108">
        <f t="shared" si="4"/>
        <v>0</v>
      </c>
      <c r="H166" s="108"/>
      <c r="I166" s="108"/>
      <c r="J166" s="128">
        <f t="shared" si="5"/>
        <v>0</v>
      </c>
      <c r="K166" s="46"/>
      <c r="L166" s="130"/>
      <c r="M166" s="121"/>
      <c r="N166" s="119"/>
    </row>
    <row r="167" spans="1:14" ht="15.9" customHeight="1" thickBot="1" x14ac:dyDescent="0.35">
      <c r="A167" s="63">
        <v>122</v>
      </c>
      <c r="B167" s="63" t="s">
        <v>2095</v>
      </c>
      <c r="C167" s="63" t="s">
        <v>2098</v>
      </c>
      <c r="D167" s="63"/>
      <c r="E167" s="63"/>
      <c r="F167" s="63"/>
      <c r="G167" s="108">
        <f t="shared" si="4"/>
        <v>0</v>
      </c>
      <c r="H167" s="108"/>
      <c r="I167" s="108"/>
      <c r="J167" s="128">
        <f t="shared" si="5"/>
        <v>0</v>
      </c>
      <c r="K167" s="46"/>
      <c r="L167" s="130"/>
      <c r="M167" s="121"/>
      <c r="N167" s="119"/>
    </row>
    <row r="168" spans="1:14" ht="15.9" customHeight="1" thickBot="1" x14ac:dyDescent="0.35">
      <c r="A168" s="63">
        <v>122</v>
      </c>
      <c r="B168" s="63" t="s">
        <v>2095</v>
      </c>
      <c r="C168" s="63" t="s">
        <v>2099</v>
      </c>
      <c r="D168" s="63"/>
      <c r="E168" s="63"/>
      <c r="F168" s="63"/>
      <c r="G168" s="108">
        <f t="shared" si="4"/>
        <v>0</v>
      </c>
      <c r="H168" s="108"/>
      <c r="I168" s="108"/>
      <c r="J168" s="128">
        <f t="shared" si="5"/>
        <v>0</v>
      </c>
      <c r="K168" s="46"/>
      <c r="L168" s="130"/>
      <c r="M168" s="121"/>
      <c r="N168" s="119"/>
    </row>
    <row r="169" spans="1:14" ht="15.9" customHeight="1" thickBot="1" x14ac:dyDescent="0.35">
      <c r="A169" s="63" t="s">
        <v>323</v>
      </c>
      <c r="B169" s="63" t="s">
        <v>1433</v>
      </c>
      <c r="C169" s="63" t="s">
        <v>325</v>
      </c>
      <c r="D169" s="63" t="s">
        <v>1258</v>
      </c>
      <c r="E169" s="63">
        <v>4</v>
      </c>
      <c r="F169" s="63">
        <v>4</v>
      </c>
      <c r="G169" s="108">
        <f t="shared" si="4"/>
        <v>0</v>
      </c>
      <c r="H169" s="108"/>
      <c r="I169" s="108"/>
      <c r="J169" s="126">
        <f t="shared" si="5"/>
        <v>0</v>
      </c>
      <c r="K169" s="242"/>
      <c r="L169" s="118"/>
      <c r="M169" s="121"/>
      <c r="N169" s="270"/>
    </row>
    <row r="170" spans="1:14" ht="15.9" customHeight="1" thickBot="1" x14ac:dyDescent="0.35">
      <c r="A170" s="63" t="s">
        <v>323</v>
      </c>
      <c r="B170" s="63" t="s">
        <v>1433</v>
      </c>
      <c r="C170" s="63" t="s">
        <v>324</v>
      </c>
      <c r="D170" s="63" t="s">
        <v>1258</v>
      </c>
      <c r="E170" s="63"/>
      <c r="F170" s="63"/>
      <c r="G170" s="108">
        <f t="shared" si="4"/>
        <v>0</v>
      </c>
      <c r="H170" s="108">
        <v>3</v>
      </c>
      <c r="I170" s="108">
        <v>3</v>
      </c>
      <c r="J170" s="126">
        <f t="shared" si="5"/>
        <v>0</v>
      </c>
      <c r="K170" s="242"/>
      <c r="L170" s="118"/>
      <c r="M170" s="121"/>
      <c r="N170" s="270"/>
    </row>
    <row r="171" spans="1:14" ht="15.9" customHeight="1" thickBot="1" x14ac:dyDescent="0.35">
      <c r="A171" s="63" t="s">
        <v>326</v>
      </c>
      <c r="B171" s="63" t="s">
        <v>327</v>
      </c>
      <c r="C171" s="63" t="s">
        <v>328</v>
      </c>
      <c r="D171" s="63" t="s">
        <v>1258</v>
      </c>
      <c r="E171" s="106"/>
      <c r="F171" s="106"/>
      <c r="G171" s="58">
        <f t="shared" si="4"/>
        <v>0</v>
      </c>
      <c r="H171" s="107"/>
      <c r="I171" s="107"/>
      <c r="J171" s="126">
        <f t="shared" si="5"/>
        <v>0</v>
      </c>
      <c r="K171" s="242"/>
      <c r="L171" s="118"/>
      <c r="M171" s="121"/>
      <c r="N171" s="270"/>
    </row>
    <row r="172" spans="1:14" ht="15.9" customHeight="1" thickBot="1" x14ac:dyDescent="0.35">
      <c r="A172" s="63" t="s">
        <v>326</v>
      </c>
      <c r="B172" s="63" t="s">
        <v>327</v>
      </c>
      <c r="C172" s="63" t="s">
        <v>329</v>
      </c>
      <c r="D172" s="63" t="s">
        <v>1258</v>
      </c>
      <c r="E172" s="106">
        <v>2</v>
      </c>
      <c r="F172" s="106">
        <v>2</v>
      </c>
      <c r="G172" s="58">
        <f t="shared" si="4"/>
        <v>0</v>
      </c>
      <c r="H172" s="107"/>
      <c r="I172" s="107"/>
      <c r="J172" s="126">
        <f t="shared" si="5"/>
        <v>0</v>
      </c>
      <c r="K172" s="242"/>
      <c r="L172" s="118"/>
      <c r="M172" s="121"/>
      <c r="N172" s="270"/>
    </row>
    <row r="173" spans="1:14" ht="15.9" customHeight="1" thickBot="1" x14ac:dyDescent="0.35">
      <c r="A173" s="63" t="s">
        <v>330</v>
      </c>
      <c r="B173" s="63" t="s">
        <v>331</v>
      </c>
      <c r="C173" s="63" t="s">
        <v>2056</v>
      </c>
      <c r="D173" s="63" t="s">
        <v>1258</v>
      </c>
      <c r="E173" s="63">
        <v>1</v>
      </c>
      <c r="F173" s="63">
        <v>1</v>
      </c>
      <c r="G173" s="108">
        <f t="shared" si="4"/>
        <v>0</v>
      </c>
      <c r="H173" s="108"/>
      <c r="I173" s="108"/>
      <c r="J173" s="126">
        <f t="shared" si="5"/>
        <v>0</v>
      </c>
      <c r="K173" s="242"/>
      <c r="L173" s="118"/>
      <c r="M173" s="121"/>
      <c r="N173" s="270"/>
    </row>
    <row r="174" spans="1:14" ht="15.9" customHeight="1" thickBot="1" x14ac:dyDescent="0.35">
      <c r="A174" s="63" t="s">
        <v>330</v>
      </c>
      <c r="B174" s="63" t="s">
        <v>331</v>
      </c>
      <c r="C174" s="63" t="s">
        <v>2057</v>
      </c>
      <c r="D174" s="63" t="s">
        <v>1258</v>
      </c>
      <c r="E174" s="63"/>
      <c r="F174" s="63"/>
      <c r="G174" s="108">
        <f t="shared" si="4"/>
        <v>0</v>
      </c>
      <c r="H174" s="108"/>
      <c r="I174" s="108"/>
      <c r="J174" s="126">
        <f t="shared" si="5"/>
        <v>0</v>
      </c>
      <c r="K174" s="242"/>
      <c r="L174" s="118"/>
      <c r="M174" s="121"/>
      <c r="N174" s="270"/>
    </row>
    <row r="175" spans="1:14" ht="15.9" customHeight="1" thickBot="1" x14ac:dyDescent="0.35">
      <c r="A175" s="63">
        <v>127</v>
      </c>
      <c r="B175" s="63" t="s">
        <v>2134</v>
      </c>
      <c r="C175" s="63" t="s">
        <v>2058</v>
      </c>
      <c r="D175" s="63"/>
      <c r="E175" s="63">
        <v>17</v>
      </c>
      <c r="F175" s="63">
        <v>17</v>
      </c>
      <c r="G175" s="108">
        <f t="shared" si="4"/>
        <v>0</v>
      </c>
      <c r="H175" s="108"/>
      <c r="I175" s="108"/>
      <c r="J175" s="128">
        <f t="shared" si="5"/>
        <v>0</v>
      </c>
      <c r="K175" s="2"/>
      <c r="L175" s="118"/>
      <c r="M175" s="121"/>
      <c r="N175" s="119"/>
    </row>
    <row r="176" spans="1:14" ht="15.9" customHeight="1" thickBot="1" x14ac:dyDescent="0.35">
      <c r="A176" s="63">
        <v>127</v>
      </c>
      <c r="B176" s="63" t="s">
        <v>2134</v>
      </c>
      <c r="C176" s="63" t="s">
        <v>2061</v>
      </c>
      <c r="D176" s="63"/>
      <c r="E176" s="63">
        <v>5</v>
      </c>
      <c r="F176" s="63">
        <v>5</v>
      </c>
      <c r="G176" s="108">
        <f t="shared" si="4"/>
        <v>0</v>
      </c>
      <c r="H176" s="108"/>
      <c r="I176" s="108"/>
      <c r="J176" s="128">
        <f t="shared" si="5"/>
        <v>0</v>
      </c>
      <c r="K176" s="2"/>
      <c r="L176" s="118"/>
      <c r="M176" s="121"/>
      <c r="N176" s="119"/>
    </row>
    <row r="177" spans="1:14" ht="15.9" customHeight="1" thickBot="1" x14ac:dyDescent="0.35">
      <c r="A177" s="63">
        <v>127</v>
      </c>
      <c r="B177" s="63" t="s">
        <v>2134</v>
      </c>
      <c r="C177" s="63" t="s">
        <v>2059</v>
      </c>
      <c r="D177" s="63"/>
      <c r="E177" s="63"/>
      <c r="F177" s="63"/>
      <c r="G177" s="108">
        <f t="shared" si="4"/>
        <v>0</v>
      </c>
      <c r="H177" s="108">
        <v>4</v>
      </c>
      <c r="I177" s="108">
        <v>4</v>
      </c>
      <c r="J177" s="128">
        <f t="shared" si="5"/>
        <v>0</v>
      </c>
      <c r="K177" s="2"/>
      <c r="L177" s="118"/>
      <c r="M177" s="121"/>
      <c r="N177" s="119"/>
    </row>
    <row r="178" spans="1:14" ht="15.9" customHeight="1" thickBot="1" x14ac:dyDescent="0.35">
      <c r="A178" s="63">
        <v>127</v>
      </c>
      <c r="B178" s="63" t="s">
        <v>2134</v>
      </c>
      <c r="C178" s="63" t="s">
        <v>2060</v>
      </c>
      <c r="D178" s="63"/>
      <c r="E178" s="63"/>
      <c r="F178" s="63"/>
      <c r="G178" s="108">
        <f t="shared" si="4"/>
        <v>0</v>
      </c>
      <c r="H178" s="108">
        <v>17</v>
      </c>
      <c r="I178" s="108">
        <v>17</v>
      </c>
      <c r="J178" s="128">
        <f t="shared" si="5"/>
        <v>0</v>
      </c>
      <c r="K178" s="2"/>
      <c r="L178" s="118"/>
      <c r="M178" s="121"/>
      <c r="N178" s="119"/>
    </row>
    <row r="179" spans="1:14" ht="15.9" customHeight="1" thickBot="1" x14ac:dyDescent="0.35">
      <c r="A179" s="63">
        <v>128</v>
      </c>
      <c r="B179" s="63" t="s">
        <v>335</v>
      </c>
      <c r="C179" s="63" t="s">
        <v>1829</v>
      </c>
      <c r="D179" s="63"/>
      <c r="E179" s="63">
        <v>20</v>
      </c>
      <c r="F179" s="63">
        <v>20</v>
      </c>
      <c r="G179" s="108">
        <f t="shared" si="4"/>
        <v>0</v>
      </c>
      <c r="H179" s="108"/>
      <c r="I179" s="108"/>
      <c r="J179" s="128">
        <f t="shared" si="5"/>
        <v>0</v>
      </c>
      <c r="K179" s="265"/>
      <c r="L179" s="130"/>
      <c r="M179" s="133"/>
      <c r="N179" s="270"/>
    </row>
    <row r="180" spans="1:14" ht="15.9" customHeight="1" thickBot="1" x14ac:dyDescent="0.35">
      <c r="A180" s="63">
        <v>128</v>
      </c>
      <c r="B180" s="63" t="s">
        <v>335</v>
      </c>
      <c r="C180" s="63" t="s">
        <v>1830</v>
      </c>
      <c r="D180" s="63"/>
      <c r="E180" s="63"/>
      <c r="F180" s="63"/>
      <c r="G180" s="108">
        <f t="shared" si="4"/>
        <v>0</v>
      </c>
      <c r="H180" s="108">
        <v>11</v>
      </c>
      <c r="I180" s="108">
        <v>11</v>
      </c>
      <c r="J180" s="128">
        <f t="shared" si="5"/>
        <v>0</v>
      </c>
      <c r="K180" s="265"/>
      <c r="L180" s="130"/>
      <c r="M180" s="121"/>
      <c r="N180" s="270"/>
    </row>
    <row r="181" spans="1:14" ht="15.9" customHeight="1" thickBot="1" x14ac:dyDescent="0.35">
      <c r="A181" s="63" t="s">
        <v>336</v>
      </c>
      <c r="B181" s="63" t="s">
        <v>337</v>
      </c>
      <c r="C181" s="63" t="s">
        <v>338</v>
      </c>
      <c r="D181" s="63" t="s">
        <v>1258</v>
      </c>
      <c r="E181" s="63">
        <v>8</v>
      </c>
      <c r="F181" s="63">
        <v>8</v>
      </c>
      <c r="G181" s="108">
        <f t="shared" si="4"/>
        <v>0</v>
      </c>
      <c r="H181" s="108"/>
      <c r="I181" s="108"/>
      <c r="J181" s="126">
        <f t="shared" si="5"/>
        <v>0</v>
      </c>
      <c r="K181" s="242"/>
      <c r="L181" s="118"/>
      <c r="M181" s="121"/>
      <c r="N181" s="270"/>
    </row>
    <row r="182" spans="1:14" ht="15.9" customHeight="1" thickBot="1" x14ac:dyDescent="0.35">
      <c r="A182" s="63" t="s">
        <v>336</v>
      </c>
      <c r="B182" s="63" t="s">
        <v>337</v>
      </c>
      <c r="C182" s="63" t="s">
        <v>339</v>
      </c>
      <c r="D182" s="63" t="s">
        <v>1258</v>
      </c>
      <c r="E182" s="63"/>
      <c r="F182" s="63"/>
      <c r="G182" s="108">
        <f t="shared" si="4"/>
        <v>0</v>
      </c>
      <c r="H182" s="108">
        <v>7</v>
      </c>
      <c r="I182" s="108">
        <v>7</v>
      </c>
      <c r="J182" s="126">
        <f t="shared" si="5"/>
        <v>0</v>
      </c>
      <c r="K182" s="242"/>
      <c r="L182" s="118"/>
      <c r="M182" s="121"/>
      <c r="N182" s="270"/>
    </row>
    <row r="183" spans="1:14" ht="15.9" customHeight="1" thickBot="1" x14ac:dyDescent="0.35">
      <c r="A183" s="63">
        <v>130</v>
      </c>
      <c r="B183" s="63" t="s">
        <v>2065</v>
      </c>
      <c r="C183" s="63" t="s">
        <v>2062</v>
      </c>
      <c r="D183" s="63"/>
      <c r="E183" s="63">
        <v>4</v>
      </c>
      <c r="F183" s="63">
        <v>4</v>
      </c>
      <c r="G183" s="108">
        <f t="shared" si="4"/>
        <v>0</v>
      </c>
      <c r="H183" s="108"/>
      <c r="I183" s="108"/>
      <c r="J183" s="128">
        <f t="shared" si="5"/>
        <v>0</v>
      </c>
      <c r="K183" s="2"/>
      <c r="L183" s="118"/>
      <c r="M183" s="121"/>
      <c r="N183" s="119"/>
    </row>
    <row r="184" spans="1:14" ht="15.9" customHeight="1" thickBot="1" x14ac:dyDescent="0.35">
      <c r="A184" s="63">
        <v>130</v>
      </c>
      <c r="B184" s="63" t="s">
        <v>2065</v>
      </c>
      <c r="C184" s="63" t="s">
        <v>2063</v>
      </c>
      <c r="D184" s="63"/>
      <c r="E184" s="63"/>
      <c r="F184" s="63"/>
      <c r="G184" s="108">
        <f t="shared" si="4"/>
        <v>0</v>
      </c>
      <c r="H184" s="108">
        <v>0</v>
      </c>
      <c r="I184" s="108">
        <v>0</v>
      </c>
      <c r="J184" s="128">
        <f t="shared" si="5"/>
        <v>0</v>
      </c>
      <c r="K184" s="2"/>
      <c r="L184" s="118"/>
      <c r="M184" s="121"/>
      <c r="N184" s="119"/>
    </row>
    <row r="185" spans="1:14" ht="15.9" customHeight="1" thickBot="1" x14ac:dyDescent="0.35">
      <c r="A185" s="63" t="s">
        <v>343</v>
      </c>
      <c r="B185" s="63" t="s">
        <v>1442</v>
      </c>
      <c r="C185" s="63" t="s">
        <v>344</v>
      </c>
      <c r="D185" s="63" t="s">
        <v>1258</v>
      </c>
      <c r="E185" s="106"/>
      <c r="F185" s="106"/>
      <c r="G185" s="58">
        <f t="shared" si="4"/>
        <v>0</v>
      </c>
      <c r="H185" s="107"/>
      <c r="I185" s="107"/>
      <c r="J185" s="126">
        <f t="shared" si="5"/>
        <v>0</v>
      </c>
      <c r="K185" s="242"/>
      <c r="L185" s="118"/>
      <c r="M185" s="121"/>
      <c r="N185" s="270"/>
    </row>
    <row r="186" spans="1:14" ht="15.9" customHeight="1" thickBot="1" x14ac:dyDescent="0.35">
      <c r="A186" s="63" t="s">
        <v>343</v>
      </c>
      <c r="B186" s="63" t="s">
        <v>1442</v>
      </c>
      <c r="C186" s="63" t="s">
        <v>345</v>
      </c>
      <c r="D186" s="63" t="s">
        <v>1258</v>
      </c>
      <c r="E186" s="106"/>
      <c r="F186" s="106"/>
      <c r="G186" s="58">
        <f t="shared" si="4"/>
        <v>0</v>
      </c>
      <c r="H186" s="107"/>
      <c r="I186" s="107"/>
      <c r="J186" s="126">
        <f t="shared" si="5"/>
        <v>0</v>
      </c>
      <c r="K186" s="242"/>
      <c r="L186" s="118"/>
      <c r="M186" s="121"/>
      <c r="N186" s="270"/>
    </row>
    <row r="187" spans="1:14" ht="15.9" customHeight="1" thickBot="1" x14ac:dyDescent="0.35">
      <c r="A187" s="63" t="s">
        <v>346</v>
      </c>
      <c r="B187" s="63" t="s">
        <v>347</v>
      </c>
      <c r="C187" s="146" t="s">
        <v>2149</v>
      </c>
      <c r="D187" s="63" t="s">
        <v>1258</v>
      </c>
      <c r="E187" s="63">
        <v>6</v>
      </c>
      <c r="F187" s="63">
        <v>6</v>
      </c>
      <c r="G187" s="108">
        <f t="shared" si="4"/>
        <v>0</v>
      </c>
      <c r="H187" s="108"/>
      <c r="I187" s="108"/>
      <c r="J187" s="128">
        <f t="shared" si="5"/>
        <v>0</v>
      </c>
      <c r="K187" s="242"/>
      <c r="L187" s="118"/>
      <c r="M187" s="121"/>
      <c r="N187" s="270"/>
    </row>
    <row r="188" spans="1:14" ht="15.9" customHeight="1" thickBot="1" x14ac:dyDescent="0.35">
      <c r="A188" s="63" t="s">
        <v>346</v>
      </c>
      <c r="B188" s="63" t="s">
        <v>347</v>
      </c>
      <c r="C188" s="63" t="s">
        <v>2150</v>
      </c>
      <c r="D188" s="63" t="s">
        <v>1258</v>
      </c>
      <c r="E188" s="63"/>
      <c r="F188" s="63"/>
      <c r="G188" s="108">
        <f t="shared" si="4"/>
        <v>0</v>
      </c>
      <c r="H188" s="108">
        <v>5</v>
      </c>
      <c r="I188" s="108">
        <v>5</v>
      </c>
      <c r="J188" s="128">
        <f t="shared" si="5"/>
        <v>0</v>
      </c>
      <c r="K188" s="242"/>
      <c r="L188" s="118"/>
      <c r="M188" s="121"/>
      <c r="N188" s="270"/>
    </row>
    <row r="189" spans="1:14" ht="15.9" customHeight="1" thickBot="1" x14ac:dyDescent="0.35">
      <c r="A189" s="63" t="s">
        <v>348</v>
      </c>
      <c r="B189" s="63" t="s">
        <v>349</v>
      </c>
      <c r="C189" s="63" t="s">
        <v>350</v>
      </c>
      <c r="D189" s="63" t="s">
        <v>1258</v>
      </c>
      <c r="E189" s="63"/>
      <c r="F189" s="63"/>
      <c r="G189" s="108">
        <f t="shared" si="4"/>
        <v>0</v>
      </c>
      <c r="H189" s="108">
        <v>28</v>
      </c>
      <c r="I189" s="108">
        <v>28</v>
      </c>
      <c r="J189" s="126">
        <f t="shared" si="5"/>
        <v>0</v>
      </c>
      <c r="K189" s="242"/>
      <c r="L189" s="118"/>
      <c r="M189" s="121"/>
      <c r="N189" s="270"/>
    </row>
    <row r="190" spans="1:14" ht="15.9" customHeight="1" thickBot="1" x14ac:dyDescent="0.35">
      <c r="A190" s="63" t="s">
        <v>348</v>
      </c>
      <c r="B190" s="63" t="s">
        <v>349</v>
      </c>
      <c r="C190" s="63" t="s">
        <v>351</v>
      </c>
      <c r="D190" s="63" t="s">
        <v>1258</v>
      </c>
      <c r="E190" s="63">
        <v>35</v>
      </c>
      <c r="F190" s="63">
        <v>35</v>
      </c>
      <c r="G190" s="108">
        <f t="shared" si="4"/>
        <v>0</v>
      </c>
      <c r="H190" s="108"/>
      <c r="I190" s="108"/>
      <c r="J190" s="126">
        <f t="shared" si="5"/>
        <v>0</v>
      </c>
      <c r="K190" s="242"/>
      <c r="L190" s="118"/>
      <c r="M190" s="121"/>
      <c r="N190" s="270"/>
    </row>
    <row r="191" spans="1:14" ht="15.9" customHeight="1" thickBot="1" x14ac:dyDescent="0.35">
      <c r="A191" s="63">
        <v>138</v>
      </c>
      <c r="B191" s="63"/>
      <c r="C191" s="63" t="s">
        <v>2064</v>
      </c>
      <c r="D191" s="63"/>
      <c r="E191" s="63"/>
      <c r="F191" s="63"/>
      <c r="G191" s="108">
        <f t="shared" si="4"/>
        <v>0</v>
      </c>
      <c r="H191" s="108"/>
      <c r="I191" s="108"/>
      <c r="J191" s="128">
        <f t="shared" si="5"/>
        <v>0</v>
      </c>
      <c r="K191" s="2"/>
      <c r="L191" s="118"/>
      <c r="M191" s="121"/>
      <c r="N191" s="119"/>
    </row>
    <row r="192" spans="1:14" ht="15.9" customHeight="1" thickBot="1" x14ac:dyDescent="0.35">
      <c r="A192" s="63">
        <v>138</v>
      </c>
      <c r="B192" s="63"/>
      <c r="C192" s="63" t="s">
        <v>2066</v>
      </c>
      <c r="D192" s="63"/>
      <c r="E192" s="63"/>
      <c r="F192" s="63"/>
      <c r="G192" s="108">
        <f t="shared" si="4"/>
        <v>0</v>
      </c>
      <c r="H192" s="108"/>
      <c r="I192" s="108"/>
      <c r="J192" s="128">
        <f t="shared" si="5"/>
        <v>0</v>
      </c>
      <c r="K192" s="2"/>
      <c r="L192" s="118"/>
      <c r="M192" s="121"/>
      <c r="N192" s="119"/>
    </row>
    <row r="193" spans="1:14" ht="15.9" customHeight="1" thickBot="1" x14ac:dyDescent="0.35">
      <c r="A193" s="63" t="s">
        <v>355</v>
      </c>
      <c r="B193" s="63" t="s">
        <v>356</v>
      </c>
      <c r="C193" s="63" t="s">
        <v>2067</v>
      </c>
      <c r="D193" s="63" t="s">
        <v>1258</v>
      </c>
      <c r="E193" s="63">
        <v>12</v>
      </c>
      <c r="F193" s="63">
        <v>12</v>
      </c>
      <c r="G193" s="108">
        <f t="shared" si="4"/>
        <v>0</v>
      </c>
      <c r="H193" s="108"/>
      <c r="I193" s="108"/>
      <c r="J193" s="126">
        <f t="shared" si="5"/>
        <v>0</v>
      </c>
      <c r="K193" s="242"/>
      <c r="L193" s="118"/>
      <c r="M193" s="121"/>
      <c r="N193" s="270"/>
    </row>
    <row r="194" spans="1:14" ht="15.9" customHeight="1" thickBot="1" x14ac:dyDescent="0.35">
      <c r="A194" s="63" t="s">
        <v>355</v>
      </c>
      <c r="B194" s="63" t="s">
        <v>356</v>
      </c>
      <c r="C194" s="63" t="s">
        <v>2068</v>
      </c>
      <c r="D194" s="63" t="s">
        <v>1258</v>
      </c>
      <c r="E194" s="63"/>
      <c r="F194" s="63"/>
      <c r="G194" s="108">
        <f t="shared" si="4"/>
        <v>0</v>
      </c>
      <c r="H194" s="108">
        <v>2</v>
      </c>
      <c r="I194" s="108">
        <v>2</v>
      </c>
      <c r="J194" s="126">
        <f t="shared" si="5"/>
        <v>0</v>
      </c>
      <c r="K194" s="242"/>
      <c r="L194" s="118"/>
      <c r="M194" s="121"/>
      <c r="N194" s="270"/>
    </row>
    <row r="195" spans="1:14" ht="15.9" customHeight="1" thickBot="1" x14ac:dyDescent="0.35">
      <c r="A195" s="63" t="s">
        <v>358</v>
      </c>
      <c r="B195" s="63" t="s">
        <v>359</v>
      </c>
      <c r="C195" s="63" t="s">
        <v>360</v>
      </c>
      <c r="D195" s="63" t="s">
        <v>1258</v>
      </c>
      <c r="E195" s="106"/>
      <c r="F195" s="106"/>
      <c r="G195" s="58">
        <f t="shared" si="4"/>
        <v>0</v>
      </c>
      <c r="H195" s="107">
        <v>2</v>
      </c>
      <c r="I195" s="107">
        <v>2</v>
      </c>
      <c r="J195" s="126">
        <f t="shared" si="5"/>
        <v>0</v>
      </c>
      <c r="K195" s="242"/>
      <c r="L195" s="118"/>
      <c r="M195" s="121"/>
      <c r="N195" s="270"/>
    </row>
    <row r="196" spans="1:14" ht="15.9" customHeight="1" thickBot="1" x14ac:dyDescent="0.35">
      <c r="A196" s="63" t="s">
        <v>358</v>
      </c>
      <c r="B196" s="63" t="s">
        <v>359</v>
      </c>
      <c r="C196" s="63" t="s">
        <v>361</v>
      </c>
      <c r="D196" s="63" t="s">
        <v>1258</v>
      </c>
      <c r="E196" s="106"/>
      <c r="F196" s="106"/>
      <c r="G196" s="58">
        <f t="shared" si="4"/>
        <v>0</v>
      </c>
      <c r="H196" s="107">
        <v>4</v>
      </c>
      <c r="I196" s="107">
        <v>4</v>
      </c>
      <c r="J196" s="126">
        <f t="shared" si="5"/>
        <v>0</v>
      </c>
      <c r="K196" s="242"/>
      <c r="L196" s="118"/>
      <c r="M196" s="121"/>
      <c r="N196" s="270"/>
    </row>
    <row r="197" spans="1:14" ht="15.9" customHeight="1" thickBot="1" x14ac:dyDescent="0.35">
      <c r="A197" s="63" t="s">
        <v>358</v>
      </c>
      <c r="B197" s="63" t="s">
        <v>359</v>
      </c>
      <c r="C197" s="63" t="s">
        <v>362</v>
      </c>
      <c r="D197" s="63" t="s">
        <v>1258</v>
      </c>
      <c r="E197" s="106">
        <v>6</v>
      </c>
      <c r="F197" s="106">
        <v>6</v>
      </c>
      <c r="G197" s="58">
        <f t="shared" si="4"/>
        <v>0</v>
      </c>
      <c r="H197" s="107"/>
      <c r="I197" s="107"/>
      <c r="J197" s="126">
        <f t="shared" si="5"/>
        <v>0</v>
      </c>
      <c r="K197" s="242"/>
      <c r="L197" s="118"/>
      <c r="M197" s="121"/>
      <c r="N197" s="270"/>
    </row>
    <row r="198" spans="1:14" ht="15.9" customHeight="1" thickBot="1" x14ac:dyDescent="0.35">
      <c r="A198" s="63" t="s">
        <v>358</v>
      </c>
      <c r="B198" s="63" t="s">
        <v>359</v>
      </c>
      <c r="C198" s="63" t="s">
        <v>363</v>
      </c>
      <c r="D198" s="63" t="s">
        <v>1258</v>
      </c>
      <c r="E198" s="106">
        <v>24</v>
      </c>
      <c r="F198" s="106">
        <v>24</v>
      </c>
      <c r="G198" s="58">
        <f t="shared" si="4"/>
        <v>0</v>
      </c>
      <c r="H198" s="107"/>
      <c r="I198" s="107"/>
      <c r="J198" s="126">
        <f t="shared" si="5"/>
        <v>0</v>
      </c>
      <c r="K198" s="242"/>
      <c r="L198" s="118"/>
      <c r="M198" s="121"/>
      <c r="N198" s="270"/>
    </row>
    <row r="199" spans="1:14" ht="15.9" customHeight="1" thickBot="1" x14ac:dyDescent="0.35">
      <c r="A199" s="63">
        <v>143</v>
      </c>
      <c r="B199" s="63"/>
      <c r="C199" s="114" t="s">
        <v>1822</v>
      </c>
      <c r="D199" s="63"/>
      <c r="E199" s="63"/>
      <c r="F199" s="63"/>
      <c r="G199" s="58">
        <f t="shared" si="4"/>
        <v>0</v>
      </c>
      <c r="H199" s="108"/>
      <c r="I199" s="108"/>
      <c r="J199" s="126">
        <f t="shared" si="5"/>
        <v>0</v>
      </c>
      <c r="K199" s="9"/>
      <c r="L199" s="118"/>
      <c r="M199" s="122"/>
    </row>
    <row r="200" spans="1:14" ht="15.9" customHeight="1" thickBot="1" x14ac:dyDescent="0.35">
      <c r="A200" s="63">
        <v>143</v>
      </c>
      <c r="B200" s="63"/>
      <c r="C200" s="114" t="s">
        <v>1823</v>
      </c>
      <c r="D200" s="63"/>
      <c r="E200" s="63"/>
      <c r="F200" s="63"/>
      <c r="G200" s="58">
        <f t="shared" si="4"/>
        <v>0</v>
      </c>
      <c r="H200" s="108">
        <v>2</v>
      </c>
      <c r="I200" s="108">
        <v>2</v>
      </c>
      <c r="J200" s="126">
        <f t="shared" si="5"/>
        <v>0</v>
      </c>
      <c r="K200" s="9"/>
      <c r="L200" s="118"/>
      <c r="M200" s="122"/>
    </row>
    <row r="201" spans="1:14" ht="15.9" customHeight="1" thickBot="1" x14ac:dyDescent="0.35">
      <c r="A201" s="63">
        <v>144</v>
      </c>
      <c r="B201" s="63" t="s">
        <v>1304</v>
      </c>
      <c r="C201" s="114"/>
      <c r="D201" s="63"/>
      <c r="E201" s="63">
        <v>10</v>
      </c>
      <c r="F201" s="63">
        <v>10</v>
      </c>
      <c r="G201" s="108">
        <f t="shared" si="4"/>
        <v>0</v>
      </c>
      <c r="H201" s="108"/>
      <c r="I201" s="108"/>
      <c r="J201" s="126">
        <f t="shared" si="5"/>
        <v>0</v>
      </c>
      <c r="K201" s="242"/>
      <c r="L201" s="118"/>
      <c r="M201" s="121"/>
      <c r="N201" s="270"/>
    </row>
    <row r="202" spans="1:14" ht="15.9" customHeight="1" thickBot="1" x14ac:dyDescent="0.35">
      <c r="A202" s="63">
        <v>144</v>
      </c>
      <c r="B202" s="63" t="s">
        <v>1304</v>
      </c>
      <c r="C202" s="114"/>
      <c r="D202" s="63"/>
      <c r="E202" s="63"/>
      <c r="F202" s="63"/>
      <c r="G202" s="108">
        <f t="shared" si="4"/>
        <v>0</v>
      </c>
      <c r="H202" s="108">
        <v>8</v>
      </c>
      <c r="I202" s="108">
        <v>8</v>
      </c>
      <c r="J202" s="126">
        <f t="shared" si="5"/>
        <v>0</v>
      </c>
      <c r="K202" s="242"/>
      <c r="L202" s="118"/>
      <c r="M202" s="121"/>
      <c r="N202" s="270"/>
    </row>
    <row r="203" spans="1:14" ht="15.9" customHeight="1" thickBot="1" x14ac:dyDescent="0.35">
      <c r="A203" s="63" t="s">
        <v>370</v>
      </c>
      <c r="B203" s="63" t="s">
        <v>371</v>
      </c>
      <c r="C203" s="63" t="s">
        <v>372</v>
      </c>
      <c r="D203" s="63" t="s">
        <v>1258</v>
      </c>
      <c r="E203" s="106"/>
      <c r="F203" s="106"/>
      <c r="G203" s="58">
        <f t="shared" si="4"/>
        <v>0</v>
      </c>
      <c r="H203" s="107"/>
      <c r="I203" s="107"/>
      <c r="J203" s="126">
        <f t="shared" si="5"/>
        <v>0</v>
      </c>
      <c r="K203" s="242"/>
      <c r="L203" s="118"/>
      <c r="M203" s="121"/>
      <c r="N203" s="270"/>
    </row>
    <row r="204" spans="1:14" ht="15.9" customHeight="1" thickBot="1" x14ac:dyDescent="0.35">
      <c r="A204" s="63" t="s">
        <v>370</v>
      </c>
      <c r="B204" s="63" t="s">
        <v>371</v>
      </c>
      <c r="C204" s="63" t="s">
        <v>373</v>
      </c>
      <c r="D204" s="63" t="s">
        <v>1258</v>
      </c>
      <c r="E204" s="106"/>
      <c r="F204" s="106"/>
      <c r="G204" s="58">
        <f t="shared" si="4"/>
        <v>0</v>
      </c>
      <c r="H204" s="107"/>
      <c r="I204" s="107"/>
      <c r="J204" s="126">
        <f t="shared" si="5"/>
        <v>0</v>
      </c>
      <c r="K204" s="242"/>
      <c r="L204" s="118"/>
      <c r="M204" s="121"/>
      <c r="N204" s="270"/>
    </row>
    <row r="205" spans="1:14" ht="15.9" customHeight="1" thickBot="1" x14ac:dyDescent="0.35">
      <c r="A205" s="63" t="s">
        <v>374</v>
      </c>
      <c r="B205" s="63" t="s">
        <v>375</v>
      </c>
      <c r="C205" s="63" t="s">
        <v>377</v>
      </c>
      <c r="D205" s="63" t="s">
        <v>1258</v>
      </c>
      <c r="E205" s="106"/>
      <c r="F205" s="106"/>
      <c r="G205" s="58">
        <f t="shared" si="4"/>
        <v>0</v>
      </c>
      <c r="H205" s="107"/>
      <c r="I205" s="107"/>
      <c r="J205" s="126">
        <f t="shared" si="5"/>
        <v>0</v>
      </c>
      <c r="K205" s="242"/>
      <c r="L205" s="118"/>
      <c r="M205" s="121"/>
      <c r="N205" s="270"/>
    </row>
    <row r="206" spans="1:14" ht="15.9" customHeight="1" thickBot="1" x14ac:dyDescent="0.35">
      <c r="A206" s="63" t="s">
        <v>374</v>
      </c>
      <c r="B206" s="63" t="s">
        <v>375</v>
      </c>
      <c r="C206" s="63" t="s">
        <v>376</v>
      </c>
      <c r="D206" s="63" t="s">
        <v>1258</v>
      </c>
      <c r="E206" s="106">
        <v>3</v>
      </c>
      <c r="F206" s="106">
        <v>3</v>
      </c>
      <c r="G206" s="58">
        <f t="shared" si="4"/>
        <v>0</v>
      </c>
      <c r="H206" s="107"/>
      <c r="I206" s="107"/>
      <c r="J206" s="126">
        <f t="shared" si="5"/>
        <v>0</v>
      </c>
      <c r="K206" s="242"/>
      <c r="L206" s="118"/>
      <c r="M206" s="121"/>
      <c r="N206" s="270"/>
    </row>
    <row r="207" spans="1:14" ht="15.9" customHeight="1" thickBot="1" x14ac:dyDescent="0.35">
      <c r="A207" s="63" t="s">
        <v>378</v>
      </c>
      <c r="B207" s="63" t="s">
        <v>379</v>
      </c>
      <c r="C207" s="63" t="s">
        <v>381</v>
      </c>
      <c r="D207" s="63" t="s">
        <v>1258</v>
      </c>
      <c r="E207" s="63">
        <v>25</v>
      </c>
      <c r="F207" s="63">
        <v>25</v>
      </c>
      <c r="G207" s="108">
        <f t="shared" si="4"/>
        <v>0</v>
      </c>
      <c r="H207" s="108"/>
      <c r="I207" s="108"/>
      <c r="J207" s="126">
        <f t="shared" si="5"/>
        <v>0</v>
      </c>
      <c r="K207" s="242"/>
      <c r="L207" s="118"/>
      <c r="M207" s="121"/>
      <c r="N207" s="270"/>
    </row>
    <row r="208" spans="1:14" ht="15.9" customHeight="1" thickBot="1" x14ac:dyDescent="0.35">
      <c r="A208" s="63" t="s">
        <v>378</v>
      </c>
      <c r="B208" s="63" t="s">
        <v>379</v>
      </c>
      <c r="C208" s="63" t="s">
        <v>380</v>
      </c>
      <c r="D208" s="63" t="s">
        <v>1258</v>
      </c>
      <c r="E208" s="63"/>
      <c r="F208" s="63"/>
      <c r="G208" s="108">
        <f t="shared" si="4"/>
        <v>0</v>
      </c>
      <c r="H208" s="108">
        <v>20</v>
      </c>
      <c r="I208" s="108">
        <v>20</v>
      </c>
      <c r="J208" s="126">
        <f t="shared" si="5"/>
        <v>0</v>
      </c>
      <c r="K208" s="242"/>
      <c r="L208" s="118"/>
      <c r="M208" s="121"/>
      <c r="N208" s="270"/>
    </row>
    <row r="209" spans="1:14" ht="15.9" customHeight="1" thickBot="1" x14ac:dyDescent="0.35">
      <c r="A209" s="63" t="s">
        <v>382</v>
      </c>
      <c r="B209" s="63" t="s">
        <v>383</v>
      </c>
      <c r="C209" s="63" t="s">
        <v>1198</v>
      </c>
      <c r="D209" s="63" t="s">
        <v>1258</v>
      </c>
      <c r="E209" s="106"/>
      <c r="F209" s="106"/>
      <c r="G209" s="58">
        <f t="shared" si="4"/>
        <v>0</v>
      </c>
      <c r="H209" s="107"/>
      <c r="I209" s="107"/>
      <c r="J209" s="126">
        <f t="shared" si="5"/>
        <v>0</v>
      </c>
      <c r="K209" s="242"/>
      <c r="L209" s="118"/>
      <c r="M209" s="121"/>
      <c r="N209" s="270"/>
    </row>
    <row r="210" spans="1:14" ht="15.9" customHeight="1" thickBot="1" x14ac:dyDescent="0.35">
      <c r="A210" s="63" t="s">
        <v>382</v>
      </c>
      <c r="B210" s="63" t="s">
        <v>383</v>
      </c>
      <c r="C210" s="63" t="s">
        <v>385</v>
      </c>
      <c r="D210" s="63" t="s">
        <v>1258</v>
      </c>
      <c r="E210" s="106"/>
      <c r="F210" s="106"/>
      <c r="G210" s="58">
        <f t="shared" si="4"/>
        <v>0</v>
      </c>
      <c r="H210" s="107"/>
      <c r="I210" s="107"/>
      <c r="J210" s="126">
        <f t="shared" si="5"/>
        <v>0</v>
      </c>
      <c r="K210" s="242"/>
      <c r="L210" s="118"/>
      <c r="M210" s="121"/>
      <c r="N210" s="270"/>
    </row>
    <row r="211" spans="1:14" ht="15.9" customHeight="1" thickBot="1" x14ac:dyDescent="0.35">
      <c r="A211" s="63" t="s">
        <v>382</v>
      </c>
      <c r="B211" s="63" t="s">
        <v>383</v>
      </c>
      <c r="C211" s="63" t="s">
        <v>384</v>
      </c>
      <c r="D211" s="63" t="s">
        <v>1258</v>
      </c>
      <c r="E211" s="106"/>
      <c r="F211" s="106"/>
      <c r="G211" s="58">
        <f t="shared" si="4"/>
        <v>0</v>
      </c>
      <c r="H211" s="107"/>
      <c r="I211" s="107"/>
      <c r="J211" s="126">
        <f t="shared" si="5"/>
        <v>0</v>
      </c>
      <c r="K211" s="242"/>
      <c r="L211" s="118"/>
      <c r="M211" s="121"/>
      <c r="N211" s="270"/>
    </row>
    <row r="212" spans="1:14" ht="15.9" customHeight="1" thickBot="1" x14ac:dyDescent="0.35">
      <c r="A212" s="63" t="s">
        <v>382</v>
      </c>
      <c r="B212" s="63" t="s">
        <v>383</v>
      </c>
      <c r="C212" s="63" t="s">
        <v>1199</v>
      </c>
      <c r="D212" s="63" t="s">
        <v>1258</v>
      </c>
      <c r="E212" s="106"/>
      <c r="F212" s="106"/>
      <c r="G212" s="58">
        <f t="shared" si="4"/>
        <v>0</v>
      </c>
      <c r="H212" s="107"/>
      <c r="I212" s="107"/>
      <c r="J212" s="126">
        <f t="shared" si="5"/>
        <v>0</v>
      </c>
      <c r="K212" s="242"/>
      <c r="L212" s="118"/>
      <c r="M212" s="121"/>
      <c r="N212" s="270"/>
    </row>
    <row r="213" spans="1:14" ht="15.9" customHeight="1" thickBot="1" x14ac:dyDescent="0.35">
      <c r="A213" s="63" t="s">
        <v>387</v>
      </c>
      <c r="B213" s="63" t="s">
        <v>1274</v>
      </c>
      <c r="C213" s="63" t="s">
        <v>1285</v>
      </c>
      <c r="D213" s="63" t="s">
        <v>1258</v>
      </c>
      <c r="E213" s="106"/>
      <c r="F213" s="106"/>
      <c r="G213" s="58">
        <f t="shared" si="4"/>
        <v>0</v>
      </c>
      <c r="H213" s="107"/>
      <c r="I213" s="107"/>
      <c r="J213" s="126">
        <f t="shared" si="5"/>
        <v>0</v>
      </c>
      <c r="K213" s="242"/>
      <c r="L213" s="118"/>
      <c r="M213" s="121"/>
      <c r="N213" s="270"/>
    </row>
    <row r="214" spans="1:14" ht="15.9" customHeight="1" thickBot="1" x14ac:dyDescent="0.35">
      <c r="A214" s="63" t="s">
        <v>387</v>
      </c>
      <c r="B214" s="63" t="s">
        <v>1274</v>
      </c>
      <c r="C214" s="63" t="s">
        <v>1284</v>
      </c>
      <c r="D214" s="63" t="s">
        <v>1258</v>
      </c>
      <c r="E214" s="106">
        <v>4</v>
      </c>
      <c r="F214" s="106">
        <v>4</v>
      </c>
      <c r="G214" s="58">
        <f t="shared" si="4"/>
        <v>0</v>
      </c>
      <c r="H214" s="107"/>
      <c r="I214" s="107"/>
      <c r="J214" s="126">
        <f t="shared" si="5"/>
        <v>0</v>
      </c>
      <c r="K214" s="242"/>
      <c r="L214" s="118"/>
      <c r="M214" s="121"/>
      <c r="N214" s="270"/>
    </row>
    <row r="215" spans="1:14" ht="15.9" customHeight="1" thickBot="1" x14ac:dyDescent="0.35">
      <c r="A215" s="63" t="s">
        <v>388</v>
      </c>
      <c r="B215" s="63" t="s">
        <v>389</v>
      </c>
      <c r="C215" s="63" t="s">
        <v>390</v>
      </c>
      <c r="D215" s="63" t="s">
        <v>1258</v>
      </c>
      <c r="E215" s="63">
        <v>5</v>
      </c>
      <c r="F215" s="63">
        <v>5</v>
      </c>
      <c r="G215" s="108">
        <f t="shared" si="4"/>
        <v>0</v>
      </c>
      <c r="H215" s="108"/>
      <c r="I215" s="108"/>
      <c r="J215" s="126">
        <f t="shared" si="5"/>
        <v>0</v>
      </c>
      <c r="K215" s="242"/>
      <c r="L215" s="118"/>
      <c r="M215" s="121"/>
      <c r="N215" s="270"/>
    </row>
    <row r="216" spans="1:14" ht="15.9" customHeight="1" thickBot="1" x14ac:dyDescent="0.35">
      <c r="A216" s="63" t="s">
        <v>388</v>
      </c>
      <c r="B216" s="63" t="s">
        <v>389</v>
      </c>
      <c r="C216" s="63" t="s">
        <v>391</v>
      </c>
      <c r="D216" s="63" t="s">
        <v>1258</v>
      </c>
      <c r="E216" s="63"/>
      <c r="F216" s="63"/>
      <c r="G216" s="108">
        <f t="shared" si="4"/>
        <v>0</v>
      </c>
      <c r="H216" s="108">
        <v>1</v>
      </c>
      <c r="I216" s="108">
        <v>1</v>
      </c>
      <c r="J216" s="126">
        <f t="shared" si="5"/>
        <v>0</v>
      </c>
      <c r="K216" s="242"/>
      <c r="L216" s="118"/>
      <c r="M216" s="121"/>
      <c r="N216" s="270"/>
    </row>
    <row r="217" spans="1:14" ht="15.9" customHeight="1" thickBot="1" x14ac:dyDescent="0.35">
      <c r="A217" s="63">
        <v>157</v>
      </c>
      <c r="B217" s="63"/>
      <c r="C217" s="63" t="s">
        <v>2069</v>
      </c>
      <c r="D217" s="63"/>
      <c r="E217" s="63">
        <v>5</v>
      </c>
      <c r="F217" s="63">
        <v>5</v>
      </c>
      <c r="G217" s="108">
        <f t="shared" si="4"/>
        <v>0</v>
      </c>
      <c r="H217" s="108"/>
      <c r="I217" s="108"/>
      <c r="J217" s="128">
        <f t="shared" si="5"/>
        <v>0</v>
      </c>
      <c r="K217" s="2"/>
      <c r="L217" s="118"/>
      <c r="M217" s="121"/>
      <c r="N217" s="119"/>
    </row>
    <row r="218" spans="1:14" ht="15.9" customHeight="1" thickBot="1" x14ac:dyDescent="0.35">
      <c r="A218" s="63">
        <v>157</v>
      </c>
      <c r="B218" s="63"/>
      <c r="C218" s="63" t="s">
        <v>2070</v>
      </c>
      <c r="D218" s="63"/>
      <c r="E218" s="63">
        <v>9</v>
      </c>
      <c r="F218" s="63">
        <v>9</v>
      </c>
      <c r="G218" s="108">
        <f t="shared" si="4"/>
        <v>0</v>
      </c>
      <c r="H218" s="108"/>
      <c r="I218" s="108"/>
      <c r="J218" s="128">
        <f t="shared" si="5"/>
        <v>0</v>
      </c>
      <c r="K218" s="2"/>
      <c r="L218" s="118"/>
      <c r="M218" s="121"/>
      <c r="N218" s="119"/>
    </row>
    <row r="219" spans="1:14" ht="15.9" customHeight="1" thickBot="1" x14ac:dyDescent="0.35">
      <c r="A219" s="63">
        <v>157</v>
      </c>
      <c r="B219" s="63"/>
      <c r="C219" s="63" t="s">
        <v>2071</v>
      </c>
      <c r="D219" s="63"/>
      <c r="E219" s="63"/>
      <c r="F219" s="63"/>
      <c r="G219" s="108">
        <f t="shared" si="4"/>
        <v>0</v>
      </c>
      <c r="H219" s="108"/>
      <c r="I219" s="108"/>
      <c r="J219" s="128">
        <f t="shared" si="5"/>
        <v>0</v>
      </c>
      <c r="K219" s="2"/>
      <c r="L219" s="118"/>
      <c r="M219" s="121"/>
      <c r="N219" s="119"/>
    </row>
    <row r="220" spans="1:14" ht="15.9" customHeight="1" thickBot="1" x14ac:dyDescent="0.35">
      <c r="A220" s="63">
        <v>157</v>
      </c>
      <c r="B220" s="63"/>
      <c r="C220" s="63" t="s">
        <v>2072</v>
      </c>
      <c r="D220" s="63"/>
      <c r="E220" s="63"/>
      <c r="F220" s="63"/>
      <c r="G220" s="108">
        <f t="shared" si="4"/>
        <v>0</v>
      </c>
      <c r="H220" s="108">
        <v>1</v>
      </c>
      <c r="I220" s="108">
        <v>1</v>
      </c>
      <c r="J220" s="128">
        <f t="shared" si="5"/>
        <v>0</v>
      </c>
      <c r="K220" s="2"/>
      <c r="L220" s="130"/>
      <c r="M220" s="121"/>
      <c r="N220" s="119"/>
    </row>
    <row r="221" spans="1:14" ht="15.9" customHeight="1" thickBot="1" x14ac:dyDescent="0.35">
      <c r="A221" s="63">
        <v>158</v>
      </c>
      <c r="B221" s="63" t="s">
        <v>1963</v>
      </c>
      <c r="C221" s="63" t="s">
        <v>1964</v>
      </c>
      <c r="D221" s="63"/>
      <c r="E221" s="63">
        <v>17</v>
      </c>
      <c r="F221" s="63">
        <v>17</v>
      </c>
      <c r="G221" s="108">
        <f t="shared" si="4"/>
        <v>0</v>
      </c>
      <c r="H221" s="108"/>
      <c r="I221" s="108"/>
      <c r="J221" s="128">
        <f t="shared" si="5"/>
        <v>0</v>
      </c>
      <c r="K221" s="242"/>
      <c r="L221" s="130"/>
      <c r="M221" s="121"/>
      <c r="N221" s="270"/>
    </row>
    <row r="222" spans="1:14" ht="15.9" customHeight="1" thickBot="1" x14ac:dyDescent="0.35">
      <c r="A222" s="63">
        <v>158</v>
      </c>
      <c r="B222" s="63" t="s">
        <v>1963</v>
      </c>
      <c r="C222" s="63" t="s">
        <v>1965</v>
      </c>
      <c r="D222" s="63"/>
      <c r="E222" s="63"/>
      <c r="F222" s="63"/>
      <c r="G222" s="108">
        <f t="shared" si="4"/>
        <v>0</v>
      </c>
      <c r="H222" s="108">
        <v>4</v>
      </c>
      <c r="I222" s="108">
        <v>4</v>
      </c>
      <c r="J222" s="128">
        <f t="shared" si="5"/>
        <v>0</v>
      </c>
      <c r="K222" s="242"/>
      <c r="L222" s="130"/>
      <c r="M222" s="121"/>
      <c r="N222" s="270"/>
    </row>
    <row r="223" spans="1:14" ht="15.9" customHeight="1" thickBot="1" x14ac:dyDescent="0.35">
      <c r="A223" s="63" t="s">
        <v>396</v>
      </c>
      <c r="B223" s="63" t="s">
        <v>397</v>
      </c>
      <c r="C223" s="63" t="s">
        <v>399</v>
      </c>
      <c r="D223" s="63" t="s">
        <v>1258</v>
      </c>
      <c r="E223" s="106"/>
      <c r="F223" s="106"/>
      <c r="G223" s="58">
        <f t="shared" si="4"/>
        <v>0</v>
      </c>
      <c r="H223" s="107"/>
      <c r="I223" s="107"/>
      <c r="J223" s="126">
        <f t="shared" si="5"/>
        <v>0</v>
      </c>
      <c r="K223" s="242"/>
      <c r="L223" s="118"/>
      <c r="M223" s="121"/>
      <c r="N223" s="270"/>
    </row>
    <row r="224" spans="1:14" ht="15.9" customHeight="1" thickBot="1" x14ac:dyDescent="0.35">
      <c r="A224" s="63" t="s">
        <v>396</v>
      </c>
      <c r="B224" s="63" t="s">
        <v>397</v>
      </c>
      <c r="C224" s="63" t="s">
        <v>398</v>
      </c>
      <c r="D224" s="63" t="s">
        <v>1258</v>
      </c>
      <c r="E224" s="106"/>
      <c r="F224" s="106"/>
      <c r="G224" s="58">
        <f t="shared" si="4"/>
        <v>0</v>
      </c>
      <c r="H224" s="107"/>
      <c r="I224" s="107"/>
      <c r="J224" s="126">
        <f t="shared" si="5"/>
        <v>0</v>
      </c>
      <c r="K224" s="242"/>
      <c r="L224" s="118"/>
      <c r="M224" s="121"/>
      <c r="N224" s="270"/>
    </row>
    <row r="225" spans="1:14" ht="15.9" customHeight="1" thickBot="1" x14ac:dyDescent="0.35">
      <c r="A225" s="63" t="s">
        <v>400</v>
      </c>
      <c r="B225" s="63" t="s">
        <v>401</v>
      </c>
      <c r="C225" s="63" t="s">
        <v>403</v>
      </c>
      <c r="D225" s="63" t="s">
        <v>1258</v>
      </c>
      <c r="E225" s="106"/>
      <c r="F225" s="106"/>
      <c r="G225" s="58">
        <f t="shared" si="4"/>
        <v>0</v>
      </c>
      <c r="H225" s="107">
        <v>8</v>
      </c>
      <c r="I225" s="107">
        <v>8</v>
      </c>
      <c r="J225" s="126">
        <f t="shared" si="5"/>
        <v>0</v>
      </c>
      <c r="K225" s="242"/>
      <c r="L225" s="118"/>
      <c r="M225" s="121"/>
      <c r="N225" s="270"/>
    </row>
    <row r="226" spans="1:14" ht="15.9" customHeight="1" thickBot="1" x14ac:dyDescent="0.35">
      <c r="A226" s="63" t="s">
        <v>400</v>
      </c>
      <c r="B226" s="63" t="s">
        <v>401</v>
      </c>
      <c r="C226" s="63" t="s">
        <v>402</v>
      </c>
      <c r="D226" s="63" t="s">
        <v>1258</v>
      </c>
      <c r="E226" s="106">
        <v>32</v>
      </c>
      <c r="F226" s="106">
        <v>32</v>
      </c>
      <c r="G226" s="58">
        <f t="shared" si="4"/>
        <v>0</v>
      </c>
      <c r="H226" s="107"/>
      <c r="I226" s="107"/>
      <c r="J226" s="126">
        <f t="shared" si="5"/>
        <v>0</v>
      </c>
      <c r="K226" s="242"/>
      <c r="L226" s="118"/>
      <c r="M226" s="121"/>
      <c r="N226" s="270"/>
    </row>
    <row r="227" spans="1:14" ht="15.9" customHeight="1" thickBot="1" x14ac:dyDescent="0.35">
      <c r="A227" s="63" t="s">
        <v>404</v>
      </c>
      <c r="B227" s="63" t="s">
        <v>405</v>
      </c>
      <c r="C227" s="63" t="s">
        <v>408</v>
      </c>
      <c r="D227" s="63" t="s">
        <v>1258</v>
      </c>
      <c r="E227" s="106">
        <v>16</v>
      </c>
      <c r="F227" s="106">
        <v>16</v>
      </c>
      <c r="G227" s="58">
        <f t="shared" si="4"/>
        <v>0</v>
      </c>
      <c r="H227" s="107"/>
      <c r="I227" s="107"/>
      <c r="J227" s="126">
        <f t="shared" si="5"/>
        <v>0</v>
      </c>
      <c r="K227" s="242"/>
      <c r="L227" s="118"/>
      <c r="M227" s="121"/>
      <c r="N227" s="270"/>
    </row>
    <row r="228" spans="1:14" ht="15.9" customHeight="1" thickBot="1" x14ac:dyDescent="0.35">
      <c r="A228" s="63" t="s">
        <v>404</v>
      </c>
      <c r="B228" s="63" t="s">
        <v>405</v>
      </c>
      <c r="C228" s="63" t="s">
        <v>409</v>
      </c>
      <c r="D228" s="63" t="s">
        <v>1258</v>
      </c>
      <c r="E228" s="106"/>
      <c r="F228" s="106"/>
      <c r="G228" s="58">
        <f t="shared" si="4"/>
        <v>0</v>
      </c>
      <c r="H228" s="107">
        <v>10</v>
      </c>
      <c r="I228" s="107">
        <v>10</v>
      </c>
      <c r="J228" s="126">
        <f t="shared" si="5"/>
        <v>0</v>
      </c>
      <c r="K228" s="242"/>
      <c r="L228" s="118"/>
      <c r="M228" s="121"/>
      <c r="N228" s="270"/>
    </row>
    <row r="229" spans="1:14" ht="15.9" customHeight="1" thickBot="1" x14ac:dyDescent="0.35">
      <c r="A229" s="63" t="s">
        <v>404</v>
      </c>
      <c r="B229" s="63" t="s">
        <v>405</v>
      </c>
      <c r="C229" s="63" t="s">
        <v>407</v>
      </c>
      <c r="D229" s="63" t="s">
        <v>1258</v>
      </c>
      <c r="E229" s="106">
        <v>6</v>
      </c>
      <c r="F229" s="106">
        <v>6</v>
      </c>
      <c r="G229" s="58">
        <f t="shared" si="4"/>
        <v>0</v>
      </c>
      <c r="H229" s="107"/>
      <c r="I229" s="107"/>
      <c r="J229" s="126">
        <f t="shared" si="5"/>
        <v>0</v>
      </c>
      <c r="K229" s="242"/>
      <c r="L229" s="118"/>
      <c r="M229" s="121"/>
      <c r="N229" s="270"/>
    </row>
    <row r="230" spans="1:14" ht="15.9" customHeight="1" thickBot="1" x14ac:dyDescent="0.35">
      <c r="A230" s="63" t="s">
        <v>404</v>
      </c>
      <c r="B230" s="63" t="s">
        <v>405</v>
      </c>
      <c r="C230" s="63" t="s">
        <v>406</v>
      </c>
      <c r="D230" s="63" t="s">
        <v>1258</v>
      </c>
      <c r="E230" s="106"/>
      <c r="F230" s="106"/>
      <c r="G230" s="58">
        <f t="shared" si="4"/>
        <v>0</v>
      </c>
      <c r="H230" s="107">
        <v>4</v>
      </c>
      <c r="I230" s="107">
        <v>4</v>
      </c>
      <c r="J230" s="126">
        <f t="shared" si="5"/>
        <v>0</v>
      </c>
      <c r="K230" s="242"/>
      <c r="L230" s="118"/>
      <c r="M230" s="121"/>
      <c r="N230" s="270"/>
    </row>
    <row r="231" spans="1:14" ht="15.9" customHeight="1" thickBot="1" x14ac:dyDescent="0.35">
      <c r="A231" s="63" t="s">
        <v>410</v>
      </c>
      <c r="B231" s="63" t="s">
        <v>1286</v>
      </c>
      <c r="C231" s="63" t="s">
        <v>1288</v>
      </c>
      <c r="D231" s="63" t="s">
        <v>1258</v>
      </c>
      <c r="E231" s="106"/>
      <c r="F231" s="106"/>
      <c r="G231" s="58">
        <f t="shared" si="4"/>
        <v>0</v>
      </c>
      <c r="H231" s="107"/>
      <c r="I231" s="107"/>
      <c r="J231" s="126">
        <f t="shared" si="5"/>
        <v>0</v>
      </c>
      <c r="K231" s="242"/>
      <c r="L231" s="118"/>
      <c r="M231" s="121"/>
      <c r="N231" s="270"/>
    </row>
    <row r="232" spans="1:14" ht="15.9" customHeight="1" thickBot="1" x14ac:dyDescent="0.35">
      <c r="A232" s="63" t="s">
        <v>410</v>
      </c>
      <c r="B232" s="63" t="s">
        <v>1286</v>
      </c>
      <c r="C232" s="63" t="s">
        <v>1287</v>
      </c>
      <c r="D232" s="63" t="s">
        <v>1258</v>
      </c>
      <c r="E232" s="106"/>
      <c r="F232" s="106"/>
      <c r="G232" s="58">
        <f t="shared" si="4"/>
        <v>0</v>
      </c>
      <c r="H232" s="107"/>
      <c r="I232" s="107"/>
      <c r="J232" s="126">
        <f t="shared" si="5"/>
        <v>0</v>
      </c>
      <c r="K232" s="242"/>
      <c r="L232" s="118"/>
      <c r="M232" s="121"/>
      <c r="N232" s="270"/>
    </row>
    <row r="233" spans="1:14" ht="15.9" customHeight="1" thickBot="1" x14ac:dyDescent="0.35">
      <c r="A233" s="63" t="s">
        <v>411</v>
      </c>
      <c r="B233" s="63" t="s">
        <v>412</v>
      </c>
      <c r="C233" s="63" t="s">
        <v>1966</v>
      </c>
      <c r="D233" s="63" t="s">
        <v>1258</v>
      </c>
      <c r="E233" s="63">
        <v>31</v>
      </c>
      <c r="F233" s="63">
        <v>31</v>
      </c>
      <c r="G233" s="108">
        <f t="shared" si="4"/>
        <v>0</v>
      </c>
      <c r="H233" s="108"/>
      <c r="I233" s="108"/>
      <c r="J233" s="126">
        <f t="shared" si="5"/>
        <v>0</v>
      </c>
      <c r="K233" s="242"/>
      <c r="L233" s="118"/>
      <c r="M233" s="121"/>
      <c r="N233" s="270"/>
    </row>
    <row r="234" spans="1:14" ht="15.9" customHeight="1" thickBot="1" x14ac:dyDescent="0.35">
      <c r="A234" s="63" t="s">
        <v>411</v>
      </c>
      <c r="B234" s="63" t="s">
        <v>412</v>
      </c>
      <c r="C234" s="63" t="s">
        <v>1967</v>
      </c>
      <c r="D234" s="63" t="s">
        <v>1258</v>
      </c>
      <c r="E234" s="63"/>
      <c r="F234" s="63"/>
      <c r="G234" s="108">
        <f t="shared" si="4"/>
        <v>0</v>
      </c>
      <c r="H234" s="108">
        <v>18</v>
      </c>
      <c r="I234" s="108">
        <v>18</v>
      </c>
      <c r="J234" s="126">
        <f t="shared" si="5"/>
        <v>0</v>
      </c>
      <c r="K234" s="242"/>
      <c r="L234" s="118"/>
      <c r="M234" s="121"/>
      <c r="N234" s="270"/>
    </row>
    <row r="235" spans="1:14" ht="15.9" customHeight="1" thickBot="1" x14ac:dyDescent="0.35">
      <c r="A235" s="63" t="s">
        <v>413</v>
      </c>
      <c r="B235" s="63" t="s">
        <v>414</v>
      </c>
      <c r="C235" s="63" t="s">
        <v>1969</v>
      </c>
      <c r="D235" s="63" t="s">
        <v>1258</v>
      </c>
      <c r="E235" s="63"/>
      <c r="F235" s="63"/>
      <c r="G235" s="108">
        <f t="shared" si="4"/>
        <v>0</v>
      </c>
      <c r="H235" s="108">
        <v>11</v>
      </c>
      <c r="I235" s="108">
        <v>11</v>
      </c>
      <c r="J235" s="126">
        <f t="shared" si="5"/>
        <v>0</v>
      </c>
      <c r="K235" s="242"/>
      <c r="L235" s="118"/>
      <c r="M235" s="121"/>
      <c r="N235" s="270"/>
    </row>
    <row r="236" spans="1:14" ht="15.9" customHeight="1" thickBot="1" x14ac:dyDescent="0.35">
      <c r="A236" s="63" t="s">
        <v>413</v>
      </c>
      <c r="B236" s="63" t="s">
        <v>414</v>
      </c>
      <c r="C236" s="63" t="s">
        <v>1968</v>
      </c>
      <c r="D236" s="63" t="s">
        <v>1258</v>
      </c>
      <c r="E236" s="63">
        <v>21</v>
      </c>
      <c r="F236" s="63">
        <v>21</v>
      </c>
      <c r="G236" s="108">
        <f t="shared" si="4"/>
        <v>0</v>
      </c>
      <c r="H236" s="108"/>
      <c r="I236" s="108"/>
      <c r="J236" s="126">
        <f t="shared" si="5"/>
        <v>0</v>
      </c>
      <c r="K236" s="242"/>
      <c r="L236" s="118"/>
      <c r="M236" s="121"/>
      <c r="N236" s="270"/>
    </row>
    <row r="237" spans="1:14" ht="15.9" customHeight="1" thickBot="1" x14ac:dyDescent="0.35">
      <c r="A237" s="63" t="s">
        <v>415</v>
      </c>
      <c r="B237" s="63" t="s">
        <v>1286</v>
      </c>
      <c r="C237" s="63" t="s">
        <v>1290</v>
      </c>
      <c r="D237" s="63" t="s">
        <v>1258</v>
      </c>
      <c r="E237" s="106"/>
      <c r="F237" s="106"/>
      <c r="G237" s="58">
        <f t="shared" ref="G237:G314" si="6">F237-E237</f>
        <v>0</v>
      </c>
      <c r="H237" s="107"/>
      <c r="I237" s="107"/>
      <c r="J237" s="126">
        <f t="shared" ref="J237:J314" si="7">I237-H237</f>
        <v>0</v>
      </c>
      <c r="K237" s="242"/>
      <c r="L237" s="118"/>
      <c r="M237" s="121"/>
      <c r="N237" s="270"/>
    </row>
    <row r="238" spans="1:14" ht="15.9" customHeight="1" thickBot="1" x14ac:dyDescent="0.35">
      <c r="A238" s="63" t="s">
        <v>415</v>
      </c>
      <c r="B238" s="63" t="s">
        <v>1286</v>
      </c>
      <c r="C238" s="63" t="s">
        <v>1289</v>
      </c>
      <c r="D238" s="63" t="s">
        <v>1258</v>
      </c>
      <c r="E238" s="106"/>
      <c r="F238" s="106"/>
      <c r="G238" s="58">
        <f t="shared" si="6"/>
        <v>0</v>
      </c>
      <c r="H238" s="107"/>
      <c r="I238" s="107"/>
      <c r="J238" s="126">
        <f t="shared" si="7"/>
        <v>0</v>
      </c>
      <c r="K238" s="242"/>
      <c r="L238" s="118"/>
      <c r="M238" s="121"/>
      <c r="N238" s="270"/>
    </row>
    <row r="239" spans="1:14" ht="15.9" customHeight="1" thickBot="1" x14ac:dyDescent="0.35">
      <c r="A239" s="63" t="s">
        <v>415</v>
      </c>
      <c r="B239" s="63" t="s">
        <v>1275</v>
      </c>
      <c r="C239" s="63" t="s">
        <v>1290</v>
      </c>
      <c r="D239" s="63" t="s">
        <v>1258</v>
      </c>
      <c r="E239" s="106"/>
      <c r="F239" s="106"/>
      <c r="G239" s="58">
        <f t="shared" si="6"/>
        <v>0</v>
      </c>
      <c r="H239" s="107"/>
      <c r="I239" s="107"/>
      <c r="J239" s="126">
        <f t="shared" si="7"/>
        <v>0</v>
      </c>
      <c r="K239" s="242"/>
      <c r="L239" s="118"/>
      <c r="M239" s="121"/>
      <c r="N239" s="270"/>
    </row>
    <row r="240" spans="1:14" ht="15.9" customHeight="1" thickBot="1" x14ac:dyDescent="0.35">
      <c r="A240" s="63" t="s">
        <v>415</v>
      </c>
      <c r="B240" s="63" t="s">
        <v>1275</v>
      </c>
      <c r="C240" s="63" t="s">
        <v>1289</v>
      </c>
      <c r="D240" s="63" t="s">
        <v>1258</v>
      </c>
      <c r="E240" s="106"/>
      <c r="F240" s="106"/>
      <c r="G240" s="58">
        <f t="shared" si="6"/>
        <v>0</v>
      </c>
      <c r="H240" s="107"/>
      <c r="I240" s="107"/>
      <c r="J240" s="126">
        <f t="shared" si="7"/>
        <v>0</v>
      </c>
      <c r="K240" s="242"/>
      <c r="L240" s="118"/>
      <c r="M240" s="121"/>
      <c r="N240" s="270"/>
    </row>
    <row r="241" spans="1:14" ht="15.9" customHeight="1" thickBot="1" x14ac:dyDescent="0.35">
      <c r="A241" s="63" t="s">
        <v>422</v>
      </c>
      <c r="B241" s="63" t="s">
        <v>423</v>
      </c>
      <c r="C241" s="63" t="s">
        <v>1972</v>
      </c>
      <c r="D241" s="63" t="s">
        <v>1258</v>
      </c>
      <c r="E241" s="63">
        <v>32</v>
      </c>
      <c r="F241" s="63">
        <v>32</v>
      </c>
      <c r="G241" s="108">
        <f t="shared" si="6"/>
        <v>0</v>
      </c>
      <c r="H241" s="108"/>
      <c r="I241" s="108"/>
      <c r="J241" s="126">
        <f t="shared" si="7"/>
        <v>0</v>
      </c>
      <c r="K241" s="242"/>
      <c r="L241" s="118"/>
      <c r="M241" s="121"/>
      <c r="N241" s="270"/>
    </row>
    <row r="242" spans="1:14" ht="15.9" customHeight="1" thickBot="1" x14ac:dyDescent="0.35">
      <c r="A242" s="63" t="s">
        <v>422</v>
      </c>
      <c r="B242" s="63" t="s">
        <v>423</v>
      </c>
      <c r="C242" s="63" t="s">
        <v>1973</v>
      </c>
      <c r="D242" s="63" t="s">
        <v>1258</v>
      </c>
      <c r="E242" s="63"/>
      <c r="F242" s="63"/>
      <c r="G242" s="108">
        <f t="shared" si="6"/>
        <v>0</v>
      </c>
      <c r="H242" s="108">
        <v>47</v>
      </c>
      <c r="I242" s="108">
        <v>47</v>
      </c>
      <c r="J242" s="126">
        <f>I242-H242</f>
        <v>0</v>
      </c>
      <c r="K242" s="242"/>
      <c r="L242" s="118"/>
      <c r="M242" s="121"/>
      <c r="N242" s="270"/>
    </row>
    <row r="243" spans="1:14" ht="15.9" customHeight="1" thickBot="1" x14ac:dyDescent="0.35">
      <c r="A243" s="63">
        <v>173</v>
      </c>
      <c r="B243" s="63" t="s">
        <v>2195</v>
      </c>
      <c r="C243" s="63"/>
      <c r="D243" s="63"/>
      <c r="E243" s="116">
        <v>28</v>
      </c>
      <c r="F243" s="116">
        <v>28</v>
      </c>
      <c r="G243" s="117">
        <f t="shared" si="6"/>
        <v>0</v>
      </c>
      <c r="H243" s="117"/>
      <c r="I243" s="117"/>
      <c r="J243" s="132">
        <f t="shared" ref="J243:J244" si="8">I243-H243</f>
        <v>0</v>
      </c>
      <c r="K243" s="143"/>
      <c r="L243" s="118"/>
      <c r="M243" s="121"/>
      <c r="N243" s="119"/>
    </row>
    <row r="244" spans="1:14" ht="15.9" customHeight="1" thickBot="1" x14ac:dyDescent="0.35">
      <c r="A244" s="63">
        <v>173</v>
      </c>
      <c r="B244" s="63" t="s">
        <v>2195</v>
      </c>
      <c r="C244" s="63"/>
      <c r="D244" s="63"/>
      <c r="E244" s="116"/>
      <c r="F244" s="116"/>
      <c r="G244" s="117">
        <f t="shared" si="6"/>
        <v>0</v>
      </c>
      <c r="H244" s="117">
        <v>32</v>
      </c>
      <c r="I244" s="117">
        <v>32</v>
      </c>
      <c r="J244" s="132">
        <f t="shared" si="8"/>
        <v>0</v>
      </c>
      <c r="K244" s="143"/>
      <c r="L244" s="118"/>
      <c r="M244" s="121"/>
      <c r="N244" s="119"/>
    </row>
    <row r="245" spans="1:14" ht="15.9" customHeight="1" thickBot="1" x14ac:dyDescent="0.35">
      <c r="A245" s="63">
        <v>175</v>
      </c>
      <c r="B245" s="63"/>
      <c r="C245" s="63" t="s">
        <v>2026</v>
      </c>
      <c r="D245" s="63"/>
      <c r="E245" s="63">
        <v>6</v>
      </c>
      <c r="F245" s="63">
        <v>6</v>
      </c>
      <c r="G245" s="108">
        <f t="shared" si="6"/>
        <v>0</v>
      </c>
      <c r="H245" s="108"/>
      <c r="I245" s="108"/>
      <c r="J245" s="128">
        <f t="shared" si="7"/>
        <v>0</v>
      </c>
      <c r="K245" s="46"/>
      <c r="L245" s="130"/>
      <c r="M245" s="121"/>
      <c r="N245" s="119"/>
    </row>
    <row r="246" spans="1:14" ht="15.9" customHeight="1" thickBot="1" x14ac:dyDescent="0.35">
      <c r="A246" s="63">
        <v>175</v>
      </c>
      <c r="B246" s="63"/>
      <c r="C246" s="63" t="s">
        <v>2027</v>
      </c>
      <c r="D246" s="63"/>
      <c r="E246" s="63">
        <v>17</v>
      </c>
      <c r="F246" s="63">
        <v>17</v>
      </c>
      <c r="G246" s="108">
        <f t="shared" si="6"/>
        <v>0</v>
      </c>
      <c r="H246" s="108"/>
      <c r="I246" s="108"/>
      <c r="J246" s="128">
        <f t="shared" si="7"/>
        <v>0</v>
      </c>
      <c r="K246" s="46"/>
      <c r="L246" s="130"/>
      <c r="M246" s="121"/>
      <c r="N246" s="119"/>
    </row>
    <row r="247" spans="1:14" ht="15.9" customHeight="1" thickBot="1" x14ac:dyDescent="0.35">
      <c r="A247" s="63">
        <v>175</v>
      </c>
      <c r="B247" s="63"/>
      <c r="C247" s="63" t="s">
        <v>2028</v>
      </c>
      <c r="D247" s="63"/>
      <c r="E247" s="63"/>
      <c r="F247" s="63"/>
      <c r="G247" s="108">
        <f t="shared" si="6"/>
        <v>0</v>
      </c>
      <c r="H247" s="108">
        <v>4</v>
      </c>
      <c r="I247" s="108">
        <v>4</v>
      </c>
      <c r="J247" s="128">
        <f t="shared" si="7"/>
        <v>0</v>
      </c>
      <c r="K247" s="46"/>
      <c r="L247" s="130"/>
      <c r="M247" s="121"/>
      <c r="N247" s="119"/>
    </row>
    <row r="248" spans="1:14" ht="15.9" customHeight="1" thickBot="1" x14ac:dyDescent="0.35">
      <c r="A248" s="63">
        <v>175</v>
      </c>
      <c r="B248" s="63"/>
      <c r="C248" s="63" t="s">
        <v>2029</v>
      </c>
      <c r="D248" s="63"/>
      <c r="E248" s="63"/>
      <c r="F248" s="63"/>
      <c r="G248" s="108">
        <f t="shared" si="6"/>
        <v>0</v>
      </c>
      <c r="H248" s="108">
        <v>4</v>
      </c>
      <c r="I248" s="108">
        <v>4</v>
      </c>
      <c r="J248" s="128">
        <f t="shared" si="7"/>
        <v>0</v>
      </c>
      <c r="K248" s="46"/>
      <c r="L248" s="130"/>
      <c r="M248" s="121"/>
      <c r="N248" s="119"/>
    </row>
    <row r="249" spans="1:14" ht="15.9" customHeight="1" thickBot="1" x14ac:dyDescent="0.35">
      <c r="A249" s="63">
        <v>176</v>
      </c>
      <c r="B249" s="63" t="s">
        <v>428</v>
      </c>
      <c r="C249" s="63" t="s">
        <v>1970</v>
      </c>
      <c r="D249" s="63" t="s">
        <v>1258</v>
      </c>
      <c r="E249" s="63">
        <v>18</v>
      </c>
      <c r="F249" s="63">
        <v>18</v>
      </c>
      <c r="G249" s="108">
        <f t="shared" si="6"/>
        <v>0</v>
      </c>
      <c r="H249" s="108"/>
      <c r="I249" s="108"/>
      <c r="J249" s="128">
        <f t="shared" si="7"/>
        <v>0</v>
      </c>
      <c r="K249" s="46"/>
      <c r="L249" s="130"/>
      <c r="M249" s="121"/>
      <c r="N249" s="119"/>
    </row>
    <row r="250" spans="1:14" ht="15.9" customHeight="1" thickBot="1" x14ac:dyDescent="0.35">
      <c r="A250" s="63">
        <v>176</v>
      </c>
      <c r="B250" s="63" t="s">
        <v>428</v>
      </c>
      <c r="C250" s="63" t="s">
        <v>1971</v>
      </c>
      <c r="D250" s="63" t="s">
        <v>1258</v>
      </c>
      <c r="E250" s="63"/>
      <c r="F250" s="63"/>
      <c r="G250" s="108">
        <f t="shared" si="6"/>
        <v>0</v>
      </c>
      <c r="H250" s="108">
        <v>10</v>
      </c>
      <c r="I250" s="108">
        <v>10</v>
      </c>
      <c r="J250" s="128">
        <f t="shared" si="7"/>
        <v>0</v>
      </c>
      <c r="K250" s="46"/>
      <c r="L250" s="130"/>
      <c r="M250" s="121"/>
      <c r="N250" s="119"/>
    </row>
    <row r="251" spans="1:14" ht="15.9" customHeight="1" thickBot="1" x14ac:dyDescent="0.35">
      <c r="A251" s="63" t="s">
        <v>429</v>
      </c>
      <c r="B251" s="63" t="s">
        <v>1183</v>
      </c>
      <c r="C251" s="63" t="s">
        <v>2074</v>
      </c>
      <c r="D251" s="63" t="s">
        <v>1258</v>
      </c>
      <c r="E251" s="63"/>
      <c r="F251" s="63"/>
      <c r="G251" s="108">
        <f t="shared" si="6"/>
        <v>0</v>
      </c>
      <c r="H251" s="108">
        <v>3</v>
      </c>
      <c r="I251" s="108">
        <v>3</v>
      </c>
      <c r="J251" s="126">
        <f t="shared" si="7"/>
        <v>0</v>
      </c>
      <c r="K251" s="242"/>
      <c r="L251" s="118"/>
      <c r="M251" s="121"/>
      <c r="N251" s="270"/>
    </row>
    <row r="252" spans="1:14" ht="15.9" customHeight="1" thickBot="1" x14ac:dyDescent="0.35">
      <c r="A252" s="63" t="s">
        <v>429</v>
      </c>
      <c r="B252" s="63" t="s">
        <v>1183</v>
      </c>
      <c r="C252" s="63" t="s">
        <v>2073</v>
      </c>
      <c r="D252" s="63" t="s">
        <v>1258</v>
      </c>
      <c r="E252" s="63">
        <v>11</v>
      </c>
      <c r="F252" s="63">
        <v>11</v>
      </c>
      <c r="G252" s="108">
        <f t="shared" si="6"/>
        <v>0</v>
      </c>
      <c r="H252" s="108"/>
      <c r="I252" s="108"/>
      <c r="J252" s="126">
        <f t="shared" si="7"/>
        <v>0</v>
      </c>
      <c r="K252" s="242"/>
      <c r="L252" s="118"/>
      <c r="M252" s="121"/>
      <c r="N252" s="270"/>
    </row>
    <row r="253" spans="1:14" ht="15.9" customHeight="1" thickBot="1" x14ac:dyDescent="0.35">
      <c r="A253" s="63" t="s">
        <v>430</v>
      </c>
      <c r="B253" s="63" t="s">
        <v>431</v>
      </c>
      <c r="C253" s="63" t="s">
        <v>1859</v>
      </c>
      <c r="D253" s="63" t="s">
        <v>1258</v>
      </c>
      <c r="E253" s="63"/>
      <c r="F253" s="63"/>
      <c r="G253" s="108">
        <f t="shared" si="6"/>
        <v>0</v>
      </c>
      <c r="H253" s="108">
        <v>2</v>
      </c>
      <c r="I253" s="108">
        <v>2</v>
      </c>
      <c r="J253" s="126">
        <f t="shared" si="7"/>
        <v>0</v>
      </c>
      <c r="K253" s="242"/>
      <c r="L253" s="118"/>
      <c r="M253" s="121"/>
      <c r="N253" s="270"/>
    </row>
    <row r="254" spans="1:14" ht="15.9" customHeight="1" thickBot="1" x14ac:dyDescent="0.35">
      <c r="A254" s="63" t="s">
        <v>430</v>
      </c>
      <c r="B254" s="63" t="s">
        <v>431</v>
      </c>
      <c r="C254" s="63" t="s">
        <v>432</v>
      </c>
      <c r="D254" s="63" t="s">
        <v>1258</v>
      </c>
      <c r="E254" s="63"/>
      <c r="F254" s="63"/>
      <c r="G254" s="108">
        <f t="shared" si="6"/>
        <v>0</v>
      </c>
      <c r="H254" s="108">
        <v>0</v>
      </c>
      <c r="I254" s="108">
        <v>0</v>
      </c>
      <c r="J254" s="126">
        <f t="shared" si="7"/>
        <v>0</v>
      </c>
      <c r="K254" s="242"/>
      <c r="L254" s="118"/>
      <c r="M254" s="121"/>
      <c r="N254" s="270"/>
    </row>
    <row r="255" spans="1:14" ht="15.9" customHeight="1" thickBot="1" x14ac:dyDescent="0.35">
      <c r="A255" s="63" t="s">
        <v>430</v>
      </c>
      <c r="B255" s="63" t="s">
        <v>431</v>
      </c>
      <c r="C255" s="63" t="s">
        <v>1857</v>
      </c>
      <c r="D255" s="63" t="s">
        <v>1258</v>
      </c>
      <c r="E255" s="63">
        <v>5</v>
      </c>
      <c r="F255" s="63">
        <v>5</v>
      </c>
      <c r="G255" s="108">
        <f t="shared" si="6"/>
        <v>0</v>
      </c>
      <c r="H255" s="108"/>
      <c r="I255" s="108"/>
      <c r="J255" s="126">
        <f t="shared" si="7"/>
        <v>0</v>
      </c>
      <c r="K255" s="242"/>
      <c r="L255" s="118"/>
      <c r="M255" s="121"/>
      <c r="N255" s="270"/>
    </row>
    <row r="256" spans="1:14" ht="15.9" customHeight="1" thickBot="1" x14ac:dyDescent="0.35">
      <c r="A256" s="63" t="s">
        <v>430</v>
      </c>
      <c r="B256" s="63" t="s">
        <v>431</v>
      </c>
      <c r="C256" s="63" t="s">
        <v>1858</v>
      </c>
      <c r="D256" s="63" t="s">
        <v>1258</v>
      </c>
      <c r="E256" s="63">
        <v>1</v>
      </c>
      <c r="F256" s="63">
        <v>1</v>
      </c>
      <c r="G256" s="108">
        <f t="shared" si="6"/>
        <v>0</v>
      </c>
      <c r="H256" s="108"/>
      <c r="I256" s="108"/>
      <c r="J256" s="126">
        <f t="shared" si="7"/>
        <v>0</v>
      </c>
      <c r="K256" s="242"/>
      <c r="L256" s="118"/>
      <c r="M256" s="121"/>
      <c r="N256" s="270"/>
    </row>
    <row r="257" spans="1:14" ht="15.9" customHeight="1" thickBot="1" x14ac:dyDescent="0.35">
      <c r="A257" s="63">
        <v>179</v>
      </c>
      <c r="B257" s="63"/>
      <c r="C257" s="63" t="s">
        <v>2151</v>
      </c>
      <c r="D257" s="63"/>
      <c r="E257" s="63">
        <v>5</v>
      </c>
      <c r="F257" s="63">
        <v>5</v>
      </c>
      <c r="G257" s="108">
        <f t="shared" si="6"/>
        <v>0</v>
      </c>
      <c r="H257" s="108"/>
      <c r="I257" s="108"/>
      <c r="J257" s="126">
        <f t="shared" si="7"/>
        <v>0</v>
      </c>
      <c r="K257" s="2"/>
      <c r="L257" s="118"/>
      <c r="M257" s="121"/>
      <c r="N257" s="119"/>
    </row>
    <row r="258" spans="1:14" ht="15.9" customHeight="1" thickBot="1" x14ac:dyDescent="0.35">
      <c r="A258" s="63">
        <v>179</v>
      </c>
      <c r="B258" s="63"/>
      <c r="C258" s="63" t="s">
        <v>2152</v>
      </c>
      <c r="D258" s="63"/>
      <c r="E258" s="63"/>
      <c r="F258" s="63"/>
      <c r="G258" s="108">
        <f t="shared" si="6"/>
        <v>0</v>
      </c>
      <c r="H258" s="108">
        <v>7</v>
      </c>
      <c r="I258" s="108">
        <v>7</v>
      </c>
      <c r="J258" s="126">
        <f t="shared" si="7"/>
        <v>0</v>
      </c>
      <c r="K258" s="2"/>
      <c r="L258" s="118"/>
      <c r="M258" s="121"/>
      <c r="N258" s="119"/>
    </row>
    <row r="259" spans="1:14" ht="15.9" customHeight="1" thickBot="1" x14ac:dyDescent="0.35">
      <c r="A259" s="63">
        <v>179</v>
      </c>
      <c r="B259" s="63"/>
      <c r="C259" s="63" t="s">
        <v>2153</v>
      </c>
      <c r="D259" s="63"/>
      <c r="E259" s="63"/>
      <c r="F259" s="63"/>
      <c r="G259" s="108">
        <f t="shared" si="6"/>
        <v>0</v>
      </c>
      <c r="H259" s="108"/>
      <c r="I259" s="108"/>
      <c r="J259" s="126">
        <f t="shared" si="7"/>
        <v>0</v>
      </c>
      <c r="K259" s="2"/>
      <c r="L259" s="118"/>
      <c r="M259" s="121"/>
      <c r="N259" s="119"/>
    </row>
    <row r="260" spans="1:14" ht="15.9" customHeight="1" thickBot="1" x14ac:dyDescent="0.35">
      <c r="A260" s="63">
        <v>179</v>
      </c>
      <c r="B260" s="63"/>
      <c r="C260" s="63" t="s">
        <v>2154</v>
      </c>
      <c r="D260" s="63"/>
      <c r="E260" s="63"/>
      <c r="F260" s="63"/>
      <c r="G260" s="108">
        <f t="shared" si="6"/>
        <v>0</v>
      </c>
      <c r="H260" s="108"/>
      <c r="I260" s="108"/>
      <c r="J260" s="126">
        <f t="shared" si="7"/>
        <v>0</v>
      </c>
      <c r="K260" s="2"/>
      <c r="L260" s="118"/>
      <c r="M260" s="121"/>
      <c r="N260" s="119"/>
    </row>
    <row r="261" spans="1:14" ht="15.9" customHeight="1" thickBot="1" x14ac:dyDescent="0.35">
      <c r="A261" s="63" t="s">
        <v>434</v>
      </c>
      <c r="B261" s="63" t="s">
        <v>9</v>
      </c>
      <c r="C261" s="63" t="s">
        <v>436</v>
      </c>
      <c r="D261" s="63" t="s">
        <v>1258</v>
      </c>
      <c r="E261" s="106"/>
      <c r="F261" s="106"/>
      <c r="G261" s="58">
        <f t="shared" si="6"/>
        <v>0</v>
      </c>
      <c r="H261" s="107"/>
      <c r="I261" s="107"/>
      <c r="J261" s="126">
        <f t="shared" si="7"/>
        <v>0</v>
      </c>
      <c r="K261" s="242"/>
      <c r="L261" s="118"/>
      <c r="M261" s="121"/>
      <c r="N261" s="270"/>
    </row>
    <row r="262" spans="1:14" ht="15.9" customHeight="1" thickBot="1" x14ac:dyDescent="0.35">
      <c r="A262" s="63" t="s">
        <v>434</v>
      </c>
      <c r="B262" s="63" t="s">
        <v>9</v>
      </c>
      <c r="C262" s="63" t="s">
        <v>435</v>
      </c>
      <c r="D262" s="63" t="s">
        <v>1258</v>
      </c>
      <c r="E262" s="106">
        <v>18</v>
      </c>
      <c r="F262" s="106">
        <v>18</v>
      </c>
      <c r="G262" s="58">
        <f t="shared" si="6"/>
        <v>0</v>
      </c>
      <c r="H262" s="107"/>
      <c r="I262" s="107"/>
      <c r="J262" s="126">
        <f t="shared" si="7"/>
        <v>0</v>
      </c>
      <c r="K262" s="242"/>
      <c r="L262" s="118"/>
      <c r="M262" s="121"/>
      <c r="N262" s="270"/>
    </row>
    <row r="263" spans="1:14" ht="15.9" customHeight="1" thickBot="1" x14ac:dyDescent="0.35">
      <c r="A263" s="63" t="s">
        <v>437</v>
      </c>
      <c r="B263" s="63" t="s">
        <v>68</v>
      </c>
      <c r="C263" s="63" t="s">
        <v>438</v>
      </c>
      <c r="D263" s="63" t="s">
        <v>1258</v>
      </c>
      <c r="E263" s="106"/>
      <c r="F263" s="106"/>
      <c r="G263" s="58">
        <f t="shared" si="6"/>
        <v>0</v>
      </c>
      <c r="H263" s="107"/>
      <c r="I263" s="107"/>
      <c r="J263" s="126">
        <f t="shared" si="7"/>
        <v>0</v>
      </c>
      <c r="K263" s="242"/>
      <c r="L263" s="118"/>
      <c r="M263" s="121"/>
      <c r="N263" s="270"/>
    </row>
    <row r="264" spans="1:14" ht="15.9" customHeight="1" thickBot="1" x14ac:dyDescent="0.35">
      <c r="A264" s="63" t="s">
        <v>437</v>
      </c>
      <c r="B264" s="63" t="s">
        <v>68</v>
      </c>
      <c r="C264" s="63" t="s">
        <v>439</v>
      </c>
      <c r="D264" s="63" t="s">
        <v>1258</v>
      </c>
      <c r="E264" s="106"/>
      <c r="F264" s="106"/>
      <c r="G264" s="58">
        <f t="shared" si="6"/>
        <v>0</v>
      </c>
      <c r="H264" s="107"/>
      <c r="I264" s="107"/>
      <c r="J264" s="126">
        <f t="shared" si="7"/>
        <v>0</v>
      </c>
      <c r="K264" s="242"/>
      <c r="L264" s="118"/>
      <c r="M264" s="121"/>
      <c r="N264" s="270"/>
    </row>
    <row r="265" spans="1:14" ht="15.9" customHeight="1" thickBot="1" x14ac:dyDescent="0.35">
      <c r="A265" s="63" t="s">
        <v>440</v>
      </c>
      <c r="B265" s="63" t="s">
        <v>441</v>
      </c>
      <c r="C265" s="63" t="s">
        <v>442</v>
      </c>
      <c r="D265" s="63" t="s">
        <v>1258</v>
      </c>
      <c r="E265" s="106"/>
      <c r="F265" s="106"/>
      <c r="G265" s="58">
        <f t="shared" si="6"/>
        <v>0</v>
      </c>
      <c r="H265" s="107"/>
      <c r="I265" s="107"/>
      <c r="J265" s="126">
        <f t="shared" si="7"/>
        <v>0</v>
      </c>
      <c r="K265" s="242"/>
      <c r="L265" s="118"/>
      <c r="M265" s="121"/>
      <c r="N265" s="270"/>
    </row>
    <row r="266" spans="1:14" ht="15.9" customHeight="1" thickBot="1" x14ac:dyDescent="0.35">
      <c r="A266" s="63" t="s">
        <v>440</v>
      </c>
      <c r="B266" s="63" t="s">
        <v>441</v>
      </c>
      <c r="C266" s="63" t="s">
        <v>443</v>
      </c>
      <c r="D266" s="63" t="s">
        <v>1258</v>
      </c>
      <c r="E266" s="106"/>
      <c r="F266" s="106"/>
      <c r="G266" s="58">
        <f t="shared" si="6"/>
        <v>0</v>
      </c>
      <c r="H266" s="107"/>
      <c r="I266" s="107"/>
      <c r="J266" s="126">
        <f t="shared" si="7"/>
        <v>0</v>
      </c>
      <c r="K266" s="242"/>
      <c r="L266" s="118"/>
      <c r="M266" s="121"/>
      <c r="N266" s="270"/>
    </row>
    <row r="267" spans="1:14" ht="15.9" customHeight="1" thickBot="1" x14ac:dyDescent="0.35">
      <c r="A267" s="63" t="s">
        <v>440</v>
      </c>
      <c r="B267" s="63" t="s">
        <v>441</v>
      </c>
      <c r="C267" s="63" t="s">
        <v>444</v>
      </c>
      <c r="D267" s="63" t="s">
        <v>1258</v>
      </c>
      <c r="E267" s="106"/>
      <c r="F267" s="106"/>
      <c r="G267" s="58">
        <f t="shared" si="6"/>
        <v>0</v>
      </c>
      <c r="H267" s="107"/>
      <c r="I267" s="107"/>
      <c r="J267" s="126">
        <f t="shared" si="7"/>
        <v>0</v>
      </c>
      <c r="K267" s="242"/>
      <c r="L267" s="118"/>
      <c r="M267" s="121"/>
      <c r="N267" s="270"/>
    </row>
    <row r="268" spans="1:14" ht="15.9" customHeight="1" thickBot="1" x14ac:dyDescent="0.35">
      <c r="A268" s="63" t="s">
        <v>440</v>
      </c>
      <c r="B268" s="63" t="s">
        <v>441</v>
      </c>
      <c r="C268" s="63" t="s">
        <v>445</v>
      </c>
      <c r="D268" s="63" t="s">
        <v>1258</v>
      </c>
      <c r="E268" s="106"/>
      <c r="F268" s="106"/>
      <c r="G268" s="58">
        <f t="shared" si="6"/>
        <v>0</v>
      </c>
      <c r="H268" s="107"/>
      <c r="I268" s="107"/>
      <c r="J268" s="126">
        <f t="shared" si="7"/>
        <v>0</v>
      </c>
      <c r="K268" s="242"/>
      <c r="L268" s="118"/>
      <c r="M268" s="121"/>
      <c r="N268" s="270"/>
    </row>
    <row r="269" spans="1:14" ht="15.9" customHeight="1" thickBot="1" x14ac:dyDescent="0.35">
      <c r="A269" s="63">
        <v>183</v>
      </c>
      <c r="B269" s="63"/>
      <c r="C269" s="63"/>
      <c r="D269" s="63"/>
      <c r="E269" s="106"/>
      <c r="F269" s="106"/>
      <c r="G269" s="58"/>
      <c r="H269" s="107"/>
      <c r="I269" s="107"/>
      <c r="J269" s="126"/>
      <c r="K269" s="2"/>
      <c r="L269" s="118"/>
      <c r="M269" s="121"/>
      <c r="N269" s="119"/>
    </row>
    <row r="270" spans="1:14" ht="15.9" customHeight="1" thickBot="1" x14ac:dyDescent="0.35">
      <c r="A270" s="63">
        <v>183</v>
      </c>
      <c r="B270" s="63"/>
      <c r="C270" s="63"/>
      <c r="D270" s="63"/>
      <c r="E270" s="106"/>
      <c r="F270" s="106"/>
      <c r="G270" s="58"/>
      <c r="H270" s="107"/>
      <c r="I270" s="107"/>
      <c r="J270" s="126"/>
      <c r="K270" s="2"/>
      <c r="L270" s="118"/>
      <c r="M270" s="121"/>
      <c r="N270" s="119"/>
    </row>
    <row r="271" spans="1:14" ht="15.9" customHeight="1" thickBot="1" x14ac:dyDescent="0.35">
      <c r="A271" s="63">
        <v>183</v>
      </c>
      <c r="B271" s="63" t="s">
        <v>2012</v>
      </c>
      <c r="C271" s="63" t="s">
        <v>1820</v>
      </c>
      <c r="D271" s="63"/>
      <c r="E271" s="63">
        <v>12</v>
      </c>
      <c r="F271" s="63">
        <v>12</v>
      </c>
      <c r="G271" s="108">
        <f t="shared" si="6"/>
        <v>0</v>
      </c>
      <c r="H271" s="108"/>
      <c r="I271" s="108"/>
      <c r="J271" s="126">
        <f t="shared" si="7"/>
        <v>0</v>
      </c>
      <c r="K271" s="2"/>
      <c r="L271" s="118"/>
      <c r="M271" s="121"/>
      <c r="N271" s="119"/>
    </row>
    <row r="272" spans="1:14" ht="15.9" customHeight="1" thickBot="1" x14ac:dyDescent="0.35">
      <c r="A272" s="63">
        <v>183</v>
      </c>
      <c r="B272" s="63" t="s">
        <v>2012</v>
      </c>
      <c r="C272" s="63" t="s">
        <v>1821</v>
      </c>
      <c r="D272" s="63"/>
      <c r="E272" s="63"/>
      <c r="F272" s="63"/>
      <c r="G272" s="108">
        <f t="shared" si="6"/>
        <v>0</v>
      </c>
      <c r="H272" s="108">
        <v>6</v>
      </c>
      <c r="I272" s="108">
        <v>6</v>
      </c>
      <c r="J272" s="126">
        <f t="shared" si="7"/>
        <v>0</v>
      </c>
      <c r="K272" s="2"/>
      <c r="L272" s="118"/>
      <c r="M272" s="121"/>
      <c r="N272" s="119"/>
    </row>
    <row r="273" spans="1:14" ht="15.9" customHeight="1" thickBot="1" x14ac:dyDescent="0.35">
      <c r="A273" s="63" t="s">
        <v>447</v>
      </c>
      <c r="B273" s="63" t="s">
        <v>448</v>
      </c>
      <c r="C273" s="63" t="s">
        <v>1974</v>
      </c>
      <c r="D273" s="63" t="s">
        <v>1258</v>
      </c>
      <c r="E273" s="63">
        <v>8</v>
      </c>
      <c r="F273" s="63">
        <v>8</v>
      </c>
      <c r="G273" s="108">
        <f t="shared" si="6"/>
        <v>0</v>
      </c>
      <c r="H273" s="108"/>
      <c r="I273" s="108"/>
      <c r="J273" s="126">
        <f t="shared" si="7"/>
        <v>0</v>
      </c>
      <c r="K273" s="242"/>
      <c r="L273" s="118"/>
      <c r="M273" s="121"/>
      <c r="N273" s="270"/>
    </row>
    <row r="274" spans="1:14" ht="15.9" customHeight="1" thickBot="1" x14ac:dyDescent="0.35">
      <c r="A274" s="63" t="s">
        <v>447</v>
      </c>
      <c r="B274" s="63" t="s">
        <v>448</v>
      </c>
      <c r="C274" s="63" t="s">
        <v>1975</v>
      </c>
      <c r="D274" s="63" t="s">
        <v>1258</v>
      </c>
      <c r="E274" s="63"/>
      <c r="F274" s="63"/>
      <c r="G274" s="108">
        <f t="shared" si="6"/>
        <v>0</v>
      </c>
      <c r="H274" s="108">
        <v>4</v>
      </c>
      <c r="I274" s="108">
        <v>4</v>
      </c>
      <c r="J274" s="126">
        <f t="shared" si="7"/>
        <v>0</v>
      </c>
      <c r="K274" s="242"/>
      <c r="L274" s="118"/>
      <c r="M274" s="121"/>
      <c r="N274" s="270"/>
    </row>
    <row r="275" spans="1:14" ht="15.9" customHeight="1" thickBot="1" x14ac:dyDescent="0.35">
      <c r="A275" s="63" t="s">
        <v>449</v>
      </c>
      <c r="B275" s="63" t="s">
        <v>450</v>
      </c>
      <c r="C275" s="63" t="s">
        <v>451</v>
      </c>
      <c r="D275" s="63" t="s">
        <v>1258</v>
      </c>
      <c r="E275" s="106"/>
      <c r="F275" s="106"/>
      <c r="G275" s="107">
        <f t="shared" si="6"/>
        <v>0</v>
      </c>
      <c r="H275" s="107"/>
      <c r="I275" s="107"/>
      <c r="J275" s="126">
        <f t="shared" si="7"/>
        <v>0</v>
      </c>
      <c r="K275" s="242"/>
      <c r="L275" s="118"/>
      <c r="M275" s="121"/>
      <c r="N275" s="270"/>
    </row>
    <row r="276" spans="1:14" ht="15.9" customHeight="1" thickBot="1" x14ac:dyDescent="0.35">
      <c r="A276" s="63" t="s">
        <v>449</v>
      </c>
      <c r="B276" s="63" t="s">
        <v>450</v>
      </c>
      <c r="C276" s="63" t="s">
        <v>452</v>
      </c>
      <c r="D276" s="63" t="s">
        <v>1258</v>
      </c>
      <c r="E276" s="106"/>
      <c r="F276" s="106"/>
      <c r="G276" s="107">
        <f t="shared" si="6"/>
        <v>0</v>
      </c>
      <c r="H276" s="107"/>
      <c r="I276" s="107"/>
      <c r="J276" s="126">
        <f t="shared" si="7"/>
        <v>0</v>
      </c>
      <c r="K276" s="242"/>
      <c r="L276" s="118"/>
      <c r="M276" s="121"/>
      <c r="N276" s="270"/>
    </row>
    <row r="277" spans="1:14" ht="15.9" customHeight="1" thickBot="1" x14ac:dyDescent="0.35">
      <c r="A277" s="63" t="s">
        <v>454</v>
      </c>
      <c r="B277" s="63" t="s">
        <v>455</v>
      </c>
      <c r="C277" s="63" t="s">
        <v>458</v>
      </c>
      <c r="D277" s="63" t="s">
        <v>1258</v>
      </c>
      <c r="E277" s="63"/>
      <c r="F277" s="63"/>
      <c r="G277" s="108">
        <f t="shared" si="6"/>
        <v>0</v>
      </c>
      <c r="H277" s="108"/>
      <c r="I277" s="108"/>
      <c r="J277" s="126">
        <f t="shared" si="7"/>
        <v>0</v>
      </c>
      <c r="K277" s="242"/>
      <c r="L277" s="118"/>
      <c r="M277" s="121"/>
      <c r="N277" s="270"/>
    </row>
    <row r="278" spans="1:14" ht="15.9" customHeight="1" thickBot="1" x14ac:dyDescent="0.35">
      <c r="A278" s="63" t="s">
        <v>454</v>
      </c>
      <c r="B278" s="63" t="s">
        <v>455</v>
      </c>
      <c r="C278" s="63" t="s">
        <v>459</v>
      </c>
      <c r="D278" s="63" t="s">
        <v>1258</v>
      </c>
      <c r="E278" s="63"/>
      <c r="F278" s="63"/>
      <c r="G278" s="108">
        <f t="shared" si="6"/>
        <v>0</v>
      </c>
      <c r="H278" s="108"/>
      <c r="I278" s="108"/>
      <c r="J278" s="126">
        <f t="shared" si="7"/>
        <v>0</v>
      </c>
      <c r="K278" s="242"/>
      <c r="L278" s="118"/>
      <c r="M278" s="121"/>
      <c r="N278" s="270"/>
    </row>
    <row r="279" spans="1:14" ht="15.9" customHeight="1" thickBot="1" x14ac:dyDescent="0.35">
      <c r="A279" s="63" t="s">
        <v>454</v>
      </c>
      <c r="B279" s="63" t="s">
        <v>455</v>
      </c>
      <c r="C279" s="63" t="s">
        <v>457</v>
      </c>
      <c r="D279" s="63" t="s">
        <v>1258</v>
      </c>
      <c r="E279" s="63"/>
      <c r="F279" s="63"/>
      <c r="G279" s="108">
        <f t="shared" si="6"/>
        <v>0</v>
      </c>
      <c r="H279" s="108"/>
      <c r="I279" s="108"/>
      <c r="J279" s="126">
        <f t="shared" si="7"/>
        <v>0</v>
      </c>
      <c r="K279" s="242"/>
      <c r="L279" s="118"/>
      <c r="M279" s="121"/>
      <c r="N279" s="270"/>
    </row>
    <row r="280" spans="1:14" ht="15.9" customHeight="1" thickBot="1" x14ac:dyDescent="0.35">
      <c r="A280" s="63" t="s">
        <v>454</v>
      </c>
      <c r="B280" s="63" t="s">
        <v>455</v>
      </c>
      <c r="C280" s="63" t="s">
        <v>456</v>
      </c>
      <c r="D280" s="63" t="s">
        <v>1258</v>
      </c>
      <c r="E280" s="63"/>
      <c r="F280" s="63"/>
      <c r="G280" s="108">
        <f t="shared" si="6"/>
        <v>0</v>
      </c>
      <c r="H280" s="108"/>
      <c r="I280" s="108"/>
      <c r="J280" s="126">
        <f t="shared" si="7"/>
        <v>0</v>
      </c>
      <c r="K280" s="242"/>
      <c r="L280" s="118"/>
      <c r="M280" s="121"/>
      <c r="N280" s="270"/>
    </row>
    <row r="281" spans="1:14" ht="15.9" customHeight="1" thickBot="1" x14ac:dyDescent="0.35">
      <c r="A281" s="63" t="s">
        <v>460</v>
      </c>
      <c r="B281" s="63" t="s">
        <v>1200</v>
      </c>
      <c r="C281" s="63" t="s">
        <v>1201</v>
      </c>
      <c r="D281" s="63" t="s">
        <v>1258</v>
      </c>
      <c r="E281" s="106"/>
      <c r="F281" s="106"/>
      <c r="G281" s="58">
        <f t="shared" si="6"/>
        <v>0</v>
      </c>
      <c r="H281" s="107"/>
      <c r="I281" s="107"/>
      <c r="J281" s="126">
        <f t="shared" si="7"/>
        <v>0</v>
      </c>
      <c r="K281" s="242"/>
      <c r="L281" s="118"/>
      <c r="M281" s="121"/>
      <c r="N281" s="270"/>
    </row>
    <row r="282" spans="1:14" ht="15.9" customHeight="1" thickBot="1" x14ac:dyDescent="0.35">
      <c r="A282" s="63" t="s">
        <v>460</v>
      </c>
      <c r="B282" s="63" t="s">
        <v>1200</v>
      </c>
      <c r="C282" s="63" t="s">
        <v>1202</v>
      </c>
      <c r="D282" s="63" t="s">
        <v>1258</v>
      </c>
      <c r="E282" s="106"/>
      <c r="F282" s="106"/>
      <c r="G282" s="58">
        <f t="shared" si="6"/>
        <v>0</v>
      </c>
      <c r="H282" s="107"/>
      <c r="I282" s="107"/>
      <c r="J282" s="126">
        <f t="shared" si="7"/>
        <v>0</v>
      </c>
      <c r="K282" s="242"/>
      <c r="L282" s="118"/>
      <c r="M282" s="121"/>
      <c r="N282" s="270"/>
    </row>
    <row r="283" spans="1:14" ht="15.9" customHeight="1" thickBot="1" x14ac:dyDescent="0.35">
      <c r="A283" s="63" t="s">
        <v>461</v>
      </c>
      <c r="B283" s="63" t="s">
        <v>1203</v>
      </c>
      <c r="C283" s="141" t="s">
        <v>2075</v>
      </c>
      <c r="D283" s="63" t="s">
        <v>1258</v>
      </c>
      <c r="E283" s="63"/>
      <c r="F283" s="63"/>
      <c r="G283" s="108">
        <f t="shared" si="6"/>
        <v>0</v>
      </c>
      <c r="H283" s="108">
        <v>14</v>
      </c>
      <c r="I283" s="108">
        <v>14</v>
      </c>
      <c r="J283" s="128">
        <f t="shared" si="7"/>
        <v>0</v>
      </c>
      <c r="K283" s="265"/>
      <c r="L283" s="130"/>
      <c r="M283" s="271"/>
      <c r="N283" s="270"/>
    </row>
    <row r="284" spans="1:14" ht="15.9" customHeight="1" thickBot="1" x14ac:dyDescent="0.35">
      <c r="A284" s="63" t="s">
        <v>461</v>
      </c>
      <c r="B284" s="63" t="s">
        <v>1203</v>
      </c>
      <c r="C284" s="63" t="s">
        <v>1976</v>
      </c>
      <c r="D284" s="63" t="s">
        <v>1258</v>
      </c>
      <c r="E284" s="63">
        <v>64</v>
      </c>
      <c r="F284" s="63">
        <v>64</v>
      </c>
      <c r="G284" s="108">
        <f t="shared" si="6"/>
        <v>0</v>
      </c>
      <c r="H284" s="108"/>
      <c r="I284" s="108"/>
      <c r="J284" s="128">
        <f t="shared" si="7"/>
        <v>0</v>
      </c>
      <c r="K284" s="265"/>
      <c r="L284" s="130"/>
      <c r="M284" s="271"/>
      <c r="N284" s="270"/>
    </row>
    <row r="285" spans="1:14" ht="15.9" customHeight="1" thickBot="1" x14ac:dyDescent="0.35">
      <c r="A285" s="63" t="s">
        <v>462</v>
      </c>
      <c r="B285" s="63" t="s">
        <v>463</v>
      </c>
      <c r="C285" s="63" t="s">
        <v>464</v>
      </c>
      <c r="D285" s="63" t="s">
        <v>1258</v>
      </c>
      <c r="E285" s="106"/>
      <c r="F285" s="106"/>
      <c r="G285" s="58">
        <f t="shared" si="6"/>
        <v>0</v>
      </c>
      <c r="H285" s="107"/>
      <c r="I285" s="107"/>
      <c r="J285" s="126">
        <f t="shared" si="7"/>
        <v>0</v>
      </c>
      <c r="K285" s="242"/>
      <c r="L285" s="118"/>
      <c r="M285" s="121"/>
      <c r="N285" s="270"/>
    </row>
    <row r="286" spans="1:14" ht="15.9" customHeight="1" thickBot="1" x14ac:dyDescent="0.35">
      <c r="A286" s="63" t="s">
        <v>462</v>
      </c>
      <c r="B286" s="63" t="s">
        <v>463</v>
      </c>
      <c r="C286" s="63" t="s">
        <v>465</v>
      </c>
      <c r="D286" s="63" t="s">
        <v>1258</v>
      </c>
      <c r="E286" s="106"/>
      <c r="F286" s="106"/>
      <c r="G286" s="58">
        <f t="shared" si="6"/>
        <v>0</v>
      </c>
      <c r="H286" s="107"/>
      <c r="I286" s="107"/>
      <c r="J286" s="126">
        <f t="shared" si="7"/>
        <v>0</v>
      </c>
      <c r="K286" s="242"/>
      <c r="L286" s="118"/>
      <c r="M286" s="121"/>
      <c r="N286" s="270"/>
    </row>
    <row r="287" spans="1:14" ht="15.9" customHeight="1" thickBot="1" x14ac:dyDescent="0.35">
      <c r="A287" s="63" t="s">
        <v>462</v>
      </c>
      <c r="B287" s="63" t="s">
        <v>463</v>
      </c>
      <c r="C287" s="63" t="s">
        <v>466</v>
      </c>
      <c r="D287" s="63" t="s">
        <v>1258</v>
      </c>
      <c r="E287" s="106"/>
      <c r="F287" s="106"/>
      <c r="G287" s="58">
        <f t="shared" si="6"/>
        <v>0</v>
      </c>
      <c r="H287" s="107"/>
      <c r="I287" s="107"/>
      <c r="J287" s="126">
        <f t="shared" si="7"/>
        <v>0</v>
      </c>
      <c r="K287" s="242"/>
      <c r="L287" s="118"/>
      <c r="M287" s="121"/>
      <c r="N287" s="270"/>
    </row>
    <row r="288" spans="1:14" ht="15.9" customHeight="1" thickBot="1" x14ac:dyDescent="0.35">
      <c r="A288" s="63" t="s">
        <v>462</v>
      </c>
      <c r="B288" s="63" t="s">
        <v>463</v>
      </c>
      <c r="C288" s="63" t="s">
        <v>467</v>
      </c>
      <c r="D288" s="63" t="s">
        <v>1258</v>
      </c>
      <c r="E288" s="106">
        <v>6</v>
      </c>
      <c r="F288" s="106">
        <v>6</v>
      </c>
      <c r="G288" s="58">
        <f t="shared" si="6"/>
        <v>0</v>
      </c>
      <c r="H288" s="107"/>
      <c r="I288" s="107"/>
      <c r="J288" s="126">
        <f t="shared" si="7"/>
        <v>0</v>
      </c>
      <c r="K288" s="242"/>
      <c r="L288" s="118"/>
      <c r="M288" s="121"/>
      <c r="N288" s="270"/>
    </row>
    <row r="289" spans="1:14" ht="15.9" customHeight="1" thickBot="1" x14ac:dyDescent="0.35">
      <c r="A289" s="63" t="s">
        <v>468</v>
      </c>
      <c r="B289" s="63" t="s">
        <v>72</v>
      </c>
      <c r="C289" s="63" t="s">
        <v>470</v>
      </c>
      <c r="D289" s="63" t="s">
        <v>1258</v>
      </c>
      <c r="E289" s="106"/>
      <c r="F289" s="106"/>
      <c r="G289" s="58">
        <f t="shared" si="6"/>
        <v>0</v>
      </c>
      <c r="H289" s="107">
        <v>10</v>
      </c>
      <c r="I289" s="107">
        <v>10</v>
      </c>
      <c r="J289" s="126">
        <f t="shared" si="7"/>
        <v>0</v>
      </c>
      <c r="K289" s="242"/>
      <c r="L289" s="118"/>
      <c r="M289" s="121"/>
      <c r="N289" s="270"/>
    </row>
    <row r="290" spans="1:14" ht="15.9" customHeight="1" thickBot="1" x14ac:dyDescent="0.35">
      <c r="A290" s="63" t="s">
        <v>468</v>
      </c>
      <c r="B290" s="63" t="s">
        <v>72</v>
      </c>
      <c r="C290" s="63" t="s">
        <v>469</v>
      </c>
      <c r="D290" s="63" t="s">
        <v>1258</v>
      </c>
      <c r="E290" s="106">
        <v>34</v>
      </c>
      <c r="F290" s="106">
        <v>34</v>
      </c>
      <c r="G290" s="58">
        <f t="shared" si="6"/>
        <v>0</v>
      </c>
      <c r="H290" s="107"/>
      <c r="I290" s="107"/>
      <c r="J290" s="126">
        <f t="shared" si="7"/>
        <v>0</v>
      </c>
      <c r="K290" s="242"/>
      <c r="L290" s="118"/>
      <c r="M290" s="121"/>
      <c r="N290" s="270"/>
    </row>
    <row r="291" spans="1:14" ht="15.9" customHeight="1" thickBot="1" x14ac:dyDescent="0.35">
      <c r="A291" s="63" t="s">
        <v>468</v>
      </c>
      <c r="B291" s="63" t="s">
        <v>72</v>
      </c>
      <c r="C291" s="63" t="s">
        <v>472</v>
      </c>
      <c r="D291" s="63" t="s">
        <v>1258</v>
      </c>
      <c r="E291" s="106">
        <v>10</v>
      </c>
      <c r="F291" s="106">
        <v>10</v>
      </c>
      <c r="G291" s="58">
        <f t="shared" si="6"/>
        <v>0</v>
      </c>
      <c r="H291" s="107"/>
      <c r="I291" s="107"/>
      <c r="J291" s="126">
        <f t="shared" si="7"/>
        <v>0</v>
      </c>
      <c r="K291" s="242"/>
      <c r="L291" s="118"/>
      <c r="M291" s="121"/>
      <c r="N291" s="270"/>
    </row>
    <row r="292" spans="1:14" ht="15.9" customHeight="1" thickBot="1" x14ac:dyDescent="0.35">
      <c r="A292" s="63" t="s">
        <v>468</v>
      </c>
      <c r="B292" s="63" t="s">
        <v>72</v>
      </c>
      <c r="C292" s="63" t="s">
        <v>471</v>
      </c>
      <c r="D292" s="63" t="s">
        <v>1258</v>
      </c>
      <c r="E292" s="106"/>
      <c r="F292" s="106"/>
      <c r="G292" s="58">
        <f t="shared" si="6"/>
        <v>0</v>
      </c>
      <c r="H292" s="107">
        <v>9</v>
      </c>
      <c r="I292" s="107">
        <v>9</v>
      </c>
      <c r="J292" s="126">
        <f t="shared" si="7"/>
        <v>0</v>
      </c>
      <c r="K292" s="242"/>
      <c r="L292" s="118"/>
      <c r="M292" s="121"/>
      <c r="N292" s="270"/>
    </row>
    <row r="293" spans="1:14" ht="15.9" customHeight="1" thickBot="1" x14ac:dyDescent="0.35">
      <c r="A293" s="63" t="s">
        <v>473</v>
      </c>
      <c r="B293" s="63" t="s">
        <v>89</v>
      </c>
      <c r="C293" s="63" t="s">
        <v>474</v>
      </c>
      <c r="D293" s="63" t="s">
        <v>1258</v>
      </c>
      <c r="E293" s="63">
        <v>17</v>
      </c>
      <c r="F293" s="63">
        <v>17</v>
      </c>
      <c r="G293" s="108">
        <f t="shared" si="6"/>
        <v>0</v>
      </c>
      <c r="H293" s="108"/>
      <c r="I293" s="108"/>
      <c r="J293" s="126">
        <f t="shared" si="7"/>
        <v>0</v>
      </c>
      <c r="K293" s="242"/>
      <c r="L293" s="118"/>
      <c r="M293" s="121"/>
      <c r="N293" s="270"/>
    </row>
    <row r="294" spans="1:14" ht="15.9" customHeight="1" thickBot="1" x14ac:dyDescent="0.35">
      <c r="A294" s="63" t="s">
        <v>473</v>
      </c>
      <c r="B294" s="63" t="s">
        <v>89</v>
      </c>
      <c r="C294" s="63" t="s">
        <v>475</v>
      </c>
      <c r="D294" s="63" t="s">
        <v>1258</v>
      </c>
      <c r="E294" s="63"/>
      <c r="F294" s="63"/>
      <c r="G294" s="108">
        <f t="shared" si="6"/>
        <v>0</v>
      </c>
      <c r="H294" s="108">
        <v>9</v>
      </c>
      <c r="I294" s="108">
        <v>9</v>
      </c>
      <c r="J294" s="126">
        <f t="shared" si="7"/>
        <v>0</v>
      </c>
      <c r="K294" s="242"/>
      <c r="L294" s="118"/>
      <c r="M294" s="121"/>
      <c r="N294" s="270"/>
    </row>
    <row r="295" spans="1:14" ht="15.9" customHeight="1" thickBot="1" x14ac:dyDescent="0.35">
      <c r="A295" s="63" t="s">
        <v>478</v>
      </c>
      <c r="B295" s="63" t="s">
        <v>479</v>
      </c>
      <c r="C295" s="63" t="s">
        <v>1860</v>
      </c>
      <c r="D295" s="63" t="s">
        <v>1258</v>
      </c>
      <c r="E295" s="106">
        <v>23</v>
      </c>
      <c r="F295" s="106">
        <v>23</v>
      </c>
      <c r="G295" s="107">
        <f t="shared" si="6"/>
        <v>0</v>
      </c>
      <c r="H295" s="107"/>
      <c r="I295" s="107"/>
      <c r="J295" s="126">
        <f t="shared" si="7"/>
        <v>0</v>
      </c>
      <c r="K295" s="242"/>
      <c r="L295" s="118"/>
      <c r="M295" s="121"/>
      <c r="N295" s="270"/>
    </row>
    <row r="296" spans="1:14" ht="15.9" customHeight="1" thickBot="1" x14ac:dyDescent="0.35">
      <c r="A296" s="63" t="s">
        <v>478</v>
      </c>
      <c r="B296" s="63" t="s">
        <v>479</v>
      </c>
      <c r="C296" s="63" t="s">
        <v>1862</v>
      </c>
      <c r="D296" s="63" t="s">
        <v>1258</v>
      </c>
      <c r="E296" s="106"/>
      <c r="F296" s="106"/>
      <c r="G296" s="107">
        <f t="shared" si="6"/>
        <v>0</v>
      </c>
      <c r="H296" s="107">
        <v>4</v>
      </c>
      <c r="I296" s="107">
        <v>4</v>
      </c>
      <c r="J296" s="126">
        <f t="shared" si="7"/>
        <v>0</v>
      </c>
      <c r="K296" s="242"/>
      <c r="L296" s="118"/>
      <c r="M296" s="121"/>
      <c r="N296" s="270"/>
    </row>
    <row r="297" spans="1:14" ht="15.9" customHeight="1" thickBot="1" x14ac:dyDescent="0.35">
      <c r="A297" s="63" t="s">
        <v>478</v>
      </c>
      <c r="B297" s="63" t="s">
        <v>479</v>
      </c>
      <c r="C297" s="63" t="s">
        <v>1863</v>
      </c>
      <c r="D297" s="63" t="s">
        <v>1258</v>
      </c>
      <c r="E297" s="106"/>
      <c r="F297" s="106"/>
      <c r="G297" s="107">
        <f t="shared" si="6"/>
        <v>0</v>
      </c>
      <c r="H297" s="107">
        <v>9</v>
      </c>
      <c r="I297" s="107">
        <v>9</v>
      </c>
      <c r="J297" s="126">
        <f t="shared" si="7"/>
        <v>0</v>
      </c>
      <c r="K297" s="242"/>
      <c r="L297" s="118"/>
      <c r="M297" s="121"/>
      <c r="N297" s="270"/>
    </row>
    <row r="298" spans="1:14" ht="15.9" customHeight="1" thickBot="1" x14ac:dyDescent="0.35">
      <c r="A298" s="63" t="s">
        <v>478</v>
      </c>
      <c r="B298" s="63" t="s">
        <v>479</v>
      </c>
      <c r="C298" s="63" t="s">
        <v>1861</v>
      </c>
      <c r="D298" s="63"/>
      <c r="E298" s="106">
        <v>14</v>
      </c>
      <c r="F298" s="106">
        <v>14</v>
      </c>
      <c r="G298" s="107">
        <f t="shared" si="6"/>
        <v>0</v>
      </c>
      <c r="H298" s="107"/>
      <c r="I298" s="107"/>
      <c r="J298" s="126">
        <f t="shared" si="7"/>
        <v>0</v>
      </c>
      <c r="K298" s="242"/>
      <c r="L298" s="118"/>
      <c r="M298" s="121"/>
      <c r="N298" s="270"/>
    </row>
    <row r="299" spans="1:14" ht="15.9" customHeight="1" thickBot="1" x14ac:dyDescent="0.35">
      <c r="A299" s="63" t="s">
        <v>480</v>
      </c>
      <c r="B299" s="63" t="s">
        <v>94</v>
      </c>
      <c r="C299" s="63" t="s">
        <v>482</v>
      </c>
      <c r="D299" s="63" t="s">
        <v>1258</v>
      </c>
      <c r="E299" s="106">
        <v>11</v>
      </c>
      <c r="F299" s="106">
        <v>11</v>
      </c>
      <c r="G299" s="58">
        <f t="shared" si="6"/>
        <v>0</v>
      </c>
      <c r="H299" s="107"/>
      <c r="I299" s="107"/>
      <c r="J299" s="126">
        <f t="shared" si="7"/>
        <v>0</v>
      </c>
      <c r="K299" s="242"/>
      <c r="L299" s="118"/>
      <c r="M299" s="121"/>
      <c r="N299" s="270"/>
    </row>
    <row r="300" spans="1:14" ht="15.9" customHeight="1" thickBot="1" x14ac:dyDescent="0.35">
      <c r="A300" s="63" t="s">
        <v>480</v>
      </c>
      <c r="B300" s="63" t="s">
        <v>94</v>
      </c>
      <c r="C300" s="63" t="s">
        <v>481</v>
      </c>
      <c r="D300" s="63" t="s">
        <v>1258</v>
      </c>
      <c r="E300" s="106"/>
      <c r="F300" s="106"/>
      <c r="G300" s="58">
        <f t="shared" si="6"/>
        <v>0</v>
      </c>
      <c r="H300" s="107">
        <v>2</v>
      </c>
      <c r="I300" s="107">
        <v>2</v>
      </c>
      <c r="J300" s="126">
        <f t="shared" si="7"/>
        <v>0</v>
      </c>
      <c r="K300" s="242"/>
      <c r="L300" s="118"/>
      <c r="M300" s="121"/>
      <c r="N300" s="270"/>
    </row>
    <row r="301" spans="1:14" ht="15.9" customHeight="1" thickBot="1" x14ac:dyDescent="0.35">
      <c r="A301" s="63" t="s">
        <v>483</v>
      </c>
      <c r="B301" s="63" t="s">
        <v>484</v>
      </c>
      <c r="C301" s="63" t="s">
        <v>486</v>
      </c>
      <c r="D301" s="63" t="s">
        <v>1258</v>
      </c>
      <c r="E301" s="106"/>
      <c r="F301" s="106"/>
      <c r="G301" s="58">
        <f t="shared" si="6"/>
        <v>0</v>
      </c>
      <c r="H301" s="107"/>
      <c r="I301" s="107"/>
      <c r="J301" s="126">
        <f t="shared" si="7"/>
        <v>0</v>
      </c>
      <c r="K301" s="242"/>
      <c r="L301" s="118"/>
      <c r="M301" s="121"/>
      <c r="N301" s="270"/>
    </row>
    <row r="302" spans="1:14" ht="15.9" customHeight="1" thickBot="1" x14ac:dyDescent="0.35">
      <c r="A302" s="63" t="s">
        <v>483</v>
      </c>
      <c r="B302" s="63" t="s">
        <v>484</v>
      </c>
      <c r="C302" s="63" t="s">
        <v>485</v>
      </c>
      <c r="D302" s="63" t="s">
        <v>1258</v>
      </c>
      <c r="E302" s="106"/>
      <c r="F302" s="106"/>
      <c r="G302" s="58">
        <f t="shared" si="6"/>
        <v>0</v>
      </c>
      <c r="H302" s="107"/>
      <c r="I302" s="107"/>
      <c r="J302" s="126">
        <f t="shared" si="7"/>
        <v>0</v>
      </c>
      <c r="K302" s="242"/>
      <c r="L302" s="118"/>
      <c r="M302" s="121"/>
      <c r="N302" s="270"/>
    </row>
    <row r="303" spans="1:14" ht="15.9" customHeight="1" thickBot="1" x14ac:dyDescent="0.35">
      <c r="A303" s="63" t="s">
        <v>488</v>
      </c>
      <c r="B303" s="63" t="s">
        <v>14</v>
      </c>
      <c r="C303" s="63" t="s">
        <v>489</v>
      </c>
      <c r="D303" s="63" t="s">
        <v>1258</v>
      </c>
      <c r="E303" s="106">
        <v>2</v>
      </c>
      <c r="F303" s="106">
        <v>2</v>
      </c>
      <c r="G303" s="58">
        <f t="shared" si="6"/>
        <v>0</v>
      </c>
      <c r="H303" s="107"/>
      <c r="I303" s="107"/>
      <c r="J303" s="126">
        <f t="shared" si="7"/>
        <v>0</v>
      </c>
      <c r="K303" s="242"/>
      <c r="L303" s="118"/>
      <c r="M303" s="121"/>
      <c r="N303" s="270"/>
    </row>
    <row r="304" spans="1:14" ht="15.9" customHeight="1" thickBot="1" x14ac:dyDescent="0.35">
      <c r="A304" s="63" t="s">
        <v>488</v>
      </c>
      <c r="B304" s="63" t="s">
        <v>14</v>
      </c>
      <c r="C304" s="63" t="s">
        <v>490</v>
      </c>
      <c r="D304" s="63" t="s">
        <v>1258</v>
      </c>
      <c r="E304" s="106"/>
      <c r="F304" s="106"/>
      <c r="G304" s="58">
        <f t="shared" si="6"/>
        <v>0</v>
      </c>
      <c r="H304" s="107">
        <v>7</v>
      </c>
      <c r="I304" s="107">
        <v>7</v>
      </c>
      <c r="J304" s="126">
        <f t="shared" si="7"/>
        <v>0</v>
      </c>
      <c r="K304" s="242"/>
      <c r="L304" s="118"/>
      <c r="M304" s="121"/>
      <c r="N304" s="270"/>
    </row>
    <row r="305" spans="1:14" ht="15.9" customHeight="1" thickBot="1" x14ac:dyDescent="0.35">
      <c r="A305" s="63" t="s">
        <v>488</v>
      </c>
      <c r="B305" s="63" t="s">
        <v>14</v>
      </c>
      <c r="C305" s="63" t="s">
        <v>491</v>
      </c>
      <c r="D305" s="63" t="s">
        <v>1258</v>
      </c>
      <c r="E305" s="106">
        <v>13</v>
      </c>
      <c r="F305" s="106">
        <v>13</v>
      </c>
      <c r="G305" s="58">
        <f t="shared" si="6"/>
        <v>0</v>
      </c>
      <c r="H305" s="107"/>
      <c r="I305" s="107"/>
      <c r="J305" s="126">
        <f t="shared" si="7"/>
        <v>0</v>
      </c>
      <c r="K305" s="242"/>
      <c r="L305" s="118"/>
      <c r="M305" s="121"/>
      <c r="N305" s="270"/>
    </row>
    <row r="306" spans="1:14" ht="15.9" customHeight="1" thickBot="1" x14ac:dyDescent="0.35">
      <c r="A306" s="63" t="s">
        <v>488</v>
      </c>
      <c r="B306" s="63" t="s">
        <v>14</v>
      </c>
      <c r="C306" s="63" t="s">
        <v>492</v>
      </c>
      <c r="D306" s="63" t="s">
        <v>1258</v>
      </c>
      <c r="E306" s="106"/>
      <c r="F306" s="106"/>
      <c r="G306" s="58">
        <f t="shared" si="6"/>
        <v>0</v>
      </c>
      <c r="H306" s="107">
        <v>6</v>
      </c>
      <c r="I306" s="107">
        <v>6</v>
      </c>
      <c r="J306" s="126">
        <f t="shared" si="7"/>
        <v>0</v>
      </c>
      <c r="K306" s="242"/>
      <c r="L306" s="118"/>
      <c r="M306" s="121"/>
      <c r="N306" s="270"/>
    </row>
    <row r="307" spans="1:14" ht="15.9" customHeight="1" thickBot="1" x14ac:dyDescent="0.35">
      <c r="A307" s="63" t="s">
        <v>493</v>
      </c>
      <c r="B307" s="63" t="s">
        <v>494</v>
      </c>
      <c r="C307" s="63" t="s">
        <v>2078</v>
      </c>
      <c r="D307" s="63" t="s">
        <v>1258</v>
      </c>
      <c r="E307" s="106"/>
      <c r="F307" s="106"/>
      <c r="G307" s="58">
        <f t="shared" si="6"/>
        <v>0</v>
      </c>
      <c r="H307" s="107"/>
      <c r="I307" s="107"/>
      <c r="J307" s="126">
        <f t="shared" si="7"/>
        <v>0</v>
      </c>
      <c r="K307" s="242"/>
      <c r="L307" s="118"/>
      <c r="M307" s="121"/>
      <c r="N307" s="270"/>
    </row>
    <row r="308" spans="1:14" ht="15.9" customHeight="1" thickBot="1" x14ac:dyDescent="0.35">
      <c r="A308" s="63" t="s">
        <v>493</v>
      </c>
      <c r="B308" s="63" t="s">
        <v>494</v>
      </c>
      <c r="C308" s="63" t="s">
        <v>2077</v>
      </c>
      <c r="D308" s="63" t="s">
        <v>1258</v>
      </c>
      <c r="E308" s="106"/>
      <c r="F308" s="106"/>
      <c r="G308" s="58">
        <f t="shared" si="6"/>
        <v>0</v>
      </c>
      <c r="H308" s="107"/>
      <c r="I308" s="107"/>
      <c r="J308" s="126">
        <f t="shared" si="7"/>
        <v>0</v>
      </c>
      <c r="K308" s="242"/>
      <c r="L308" s="118"/>
      <c r="M308" s="121"/>
      <c r="N308" s="270"/>
    </row>
    <row r="309" spans="1:14" ht="15.9" customHeight="1" thickBot="1" x14ac:dyDescent="0.35">
      <c r="A309" s="63" t="s">
        <v>496</v>
      </c>
      <c r="B309" s="63" t="s">
        <v>95</v>
      </c>
      <c r="C309" s="63" t="s">
        <v>2076</v>
      </c>
      <c r="D309" s="63" t="s">
        <v>1258</v>
      </c>
      <c r="E309" s="63"/>
      <c r="F309" s="63"/>
      <c r="G309" s="108">
        <f t="shared" si="6"/>
        <v>0</v>
      </c>
      <c r="H309" s="108">
        <v>6</v>
      </c>
      <c r="I309" s="108">
        <v>6</v>
      </c>
      <c r="J309" s="126">
        <f t="shared" si="7"/>
        <v>0</v>
      </c>
      <c r="K309" s="242"/>
      <c r="L309" s="118"/>
      <c r="M309" s="121"/>
      <c r="N309" s="270"/>
    </row>
    <row r="310" spans="1:14" ht="15.9" customHeight="1" thickBot="1" x14ac:dyDescent="0.35">
      <c r="A310" s="63" t="s">
        <v>496</v>
      </c>
      <c r="B310" s="63" t="s">
        <v>95</v>
      </c>
      <c r="C310" s="63" t="s">
        <v>2079</v>
      </c>
      <c r="D310" s="63" t="s">
        <v>1258</v>
      </c>
      <c r="E310" s="63"/>
      <c r="F310" s="63"/>
      <c r="G310" s="108">
        <f t="shared" si="6"/>
        <v>0</v>
      </c>
      <c r="H310" s="108">
        <v>15</v>
      </c>
      <c r="I310" s="108">
        <v>15</v>
      </c>
      <c r="J310" s="126">
        <f t="shared" si="7"/>
        <v>0</v>
      </c>
      <c r="K310" s="242"/>
      <c r="L310" s="118"/>
      <c r="M310" s="121"/>
      <c r="N310" s="270"/>
    </row>
    <row r="311" spans="1:14" ht="15.9" customHeight="1" thickBot="1" x14ac:dyDescent="0.35">
      <c r="A311" s="63" t="s">
        <v>496</v>
      </c>
      <c r="B311" s="63" t="s">
        <v>95</v>
      </c>
      <c r="C311" s="63" t="s">
        <v>2080</v>
      </c>
      <c r="D311" s="63"/>
      <c r="E311" s="63">
        <v>12</v>
      </c>
      <c r="F311" s="63">
        <v>12</v>
      </c>
      <c r="G311" s="108">
        <f t="shared" si="6"/>
        <v>0</v>
      </c>
      <c r="H311" s="108"/>
      <c r="I311" s="108"/>
      <c r="J311" s="126">
        <f t="shared" si="7"/>
        <v>0</v>
      </c>
      <c r="K311" s="242"/>
      <c r="L311" s="118"/>
      <c r="M311" s="121"/>
      <c r="N311" s="270"/>
    </row>
    <row r="312" spans="1:14" ht="15.9" customHeight="1" thickBot="1" x14ac:dyDescent="0.35">
      <c r="A312" s="63" t="s">
        <v>496</v>
      </c>
      <c r="B312" s="63" t="s">
        <v>95</v>
      </c>
      <c r="C312" s="63" t="s">
        <v>2081</v>
      </c>
      <c r="D312" s="63" t="s">
        <v>1258</v>
      </c>
      <c r="E312" s="63">
        <v>29</v>
      </c>
      <c r="F312" s="63">
        <v>29</v>
      </c>
      <c r="G312" s="108">
        <f t="shared" si="6"/>
        <v>0</v>
      </c>
      <c r="H312" s="108"/>
      <c r="I312" s="108"/>
      <c r="J312" s="126">
        <f t="shared" si="7"/>
        <v>0</v>
      </c>
      <c r="K312" s="242"/>
      <c r="L312" s="118"/>
      <c r="M312" s="121"/>
      <c r="N312" s="270"/>
    </row>
    <row r="313" spans="1:14" ht="15.9" customHeight="1" thickBot="1" x14ac:dyDescent="0.35">
      <c r="A313" s="63" t="s">
        <v>497</v>
      </c>
      <c r="B313" s="63" t="s">
        <v>75</v>
      </c>
      <c r="C313" s="63" t="s">
        <v>498</v>
      </c>
      <c r="D313" s="63" t="s">
        <v>1258</v>
      </c>
      <c r="E313" s="106"/>
      <c r="F313" s="106"/>
      <c r="G313" s="58">
        <f t="shared" si="6"/>
        <v>0</v>
      </c>
      <c r="H313" s="107"/>
      <c r="I313" s="107"/>
      <c r="J313" s="126">
        <f t="shared" si="7"/>
        <v>0</v>
      </c>
      <c r="K313" s="242"/>
      <c r="L313" s="118"/>
      <c r="M313" s="121"/>
      <c r="N313" s="270"/>
    </row>
    <row r="314" spans="1:14" ht="15.9" customHeight="1" thickBot="1" x14ac:dyDescent="0.35">
      <c r="A314" s="63" t="s">
        <v>497</v>
      </c>
      <c r="B314" s="63" t="s">
        <v>75</v>
      </c>
      <c r="C314" s="63" t="s">
        <v>499</v>
      </c>
      <c r="D314" s="63" t="s">
        <v>1258</v>
      </c>
      <c r="E314" s="106"/>
      <c r="F314" s="106"/>
      <c r="G314" s="58">
        <f t="shared" si="6"/>
        <v>0</v>
      </c>
      <c r="H314" s="107"/>
      <c r="I314" s="107"/>
      <c r="J314" s="126">
        <f t="shared" si="7"/>
        <v>0</v>
      </c>
      <c r="K314" s="242"/>
      <c r="L314" s="118"/>
      <c r="M314" s="121"/>
      <c r="N314" s="270"/>
    </row>
    <row r="315" spans="1:14" ht="15.9" customHeight="1" thickBot="1" x14ac:dyDescent="0.35">
      <c r="A315" s="63" t="s">
        <v>497</v>
      </c>
      <c r="B315" s="63" t="s">
        <v>75</v>
      </c>
      <c r="C315" s="63" t="s">
        <v>500</v>
      </c>
      <c r="D315" s="63" t="s">
        <v>1258</v>
      </c>
      <c r="E315" s="106"/>
      <c r="F315" s="106"/>
      <c r="G315" s="58">
        <f t="shared" ref="G315:G391" si="9">F315-E315</f>
        <v>0</v>
      </c>
      <c r="H315" s="107"/>
      <c r="I315" s="107"/>
      <c r="J315" s="126">
        <f t="shared" ref="J315:J391" si="10">I315-H315</f>
        <v>0</v>
      </c>
      <c r="K315" s="242"/>
      <c r="L315" s="118"/>
      <c r="M315" s="121"/>
      <c r="N315" s="270"/>
    </row>
    <row r="316" spans="1:14" ht="15.9" customHeight="1" thickBot="1" x14ac:dyDescent="0.35">
      <c r="A316" s="63" t="s">
        <v>497</v>
      </c>
      <c r="B316" s="63" t="s">
        <v>75</v>
      </c>
      <c r="C316" s="63" t="s">
        <v>501</v>
      </c>
      <c r="D316" s="63" t="s">
        <v>1258</v>
      </c>
      <c r="E316" s="106"/>
      <c r="F316" s="106"/>
      <c r="G316" s="58">
        <f t="shared" si="9"/>
        <v>0</v>
      </c>
      <c r="H316" s="107"/>
      <c r="I316" s="107"/>
      <c r="J316" s="126">
        <f t="shared" si="10"/>
        <v>0</v>
      </c>
      <c r="K316" s="242"/>
      <c r="L316" s="118"/>
      <c r="M316" s="121"/>
      <c r="N316" s="270"/>
    </row>
    <row r="317" spans="1:14" ht="15.9" customHeight="1" thickBot="1" x14ac:dyDescent="0.35">
      <c r="A317" s="63" t="s">
        <v>502</v>
      </c>
      <c r="B317" s="63" t="s">
        <v>503</v>
      </c>
      <c r="C317" s="63" t="s">
        <v>504</v>
      </c>
      <c r="D317" s="63" t="s">
        <v>1258</v>
      </c>
      <c r="E317" s="106"/>
      <c r="F317" s="106"/>
      <c r="G317" s="58">
        <f t="shared" si="9"/>
        <v>0</v>
      </c>
      <c r="H317" s="107"/>
      <c r="I317" s="107"/>
      <c r="J317" s="126">
        <f t="shared" si="10"/>
        <v>0</v>
      </c>
      <c r="K317" s="242"/>
      <c r="L317" s="118"/>
      <c r="M317" s="121"/>
      <c r="N317" s="270"/>
    </row>
    <row r="318" spans="1:14" ht="15.9" customHeight="1" thickBot="1" x14ac:dyDescent="0.35">
      <c r="A318" s="63" t="s">
        <v>502</v>
      </c>
      <c r="B318" s="63" t="s">
        <v>503</v>
      </c>
      <c r="C318" s="63" t="s">
        <v>505</v>
      </c>
      <c r="D318" s="63" t="s">
        <v>1258</v>
      </c>
      <c r="E318" s="106"/>
      <c r="F318" s="106"/>
      <c r="G318" s="58">
        <f t="shared" si="9"/>
        <v>0</v>
      </c>
      <c r="H318" s="107"/>
      <c r="I318" s="107"/>
      <c r="J318" s="126">
        <f t="shared" si="10"/>
        <v>0</v>
      </c>
      <c r="K318" s="242"/>
      <c r="L318" s="118"/>
      <c r="M318" s="121"/>
      <c r="N318" s="270"/>
    </row>
    <row r="319" spans="1:14" ht="15.9" customHeight="1" thickBot="1" x14ac:dyDescent="0.35">
      <c r="A319" s="63">
        <v>207</v>
      </c>
      <c r="B319" s="63" t="s">
        <v>2013</v>
      </c>
      <c r="C319" s="63" t="s">
        <v>1820</v>
      </c>
      <c r="D319" s="63"/>
      <c r="E319" s="63">
        <v>4</v>
      </c>
      <c r="F319" s="63">
        <v>4</v>
      </c>
      <c r="G319" s="108">
        <f t="shared" si="9"/>
        <v>0</v>
      </c>
      <c r="H319" s="108"/>
      <c r="I319" s="108"/>
      <c r="J319" s="128">
        <f t="shared" si="10"/>
        <v>0</v>
      </c>
      <c r="K319" s="46"/>
      <c r="L319" s="118"/>
      <c r="M319" s="121"/>
      <c r="N319" s="119"/>
    </row>
    <row r="320" spans="1:14" ht="15.9" customHeight="1" thickBot="1" x14ac:dyDescent="0.35">
      <c r="A320" s="63">
        <v>207</v>
      </c>
      <c r="B320" s="63" t="s">
        <v>2013</v>
      </c>
      <c r="C320" s="63" t="s">
        <v>1821</v>
      </c>
      <c r="D320" s="63"/>
      <c r="E320" s="63"/>
      <c r="F320" s="63"/>
      <c r="G320" s="108">
        <f t="shared" si="9"/>
        <v>0</v>
      </c>
      <c r="H320" s="108">
        <v>2</v>
      </c>
      <c r="I320" s="108">
        <v>2</v>
      </c>
      <c r="J320" s="128">
        <f t="shared" si="10"/>
        <v>0</v>
      </c>
      <c r="K320" s="46"/>
      <c r="L320" s="118"/>
      <c r="M320" s="121"/>
      <c r="N320" s="119"/>
    </row>
    <row r="321" spans="1:14" ht="15.9" customHeight="1" thickBot="1" x14ac:dyDescent="0.35">
      <c r="A321" s="63" t="s">
        <v>510</v>
      </c>
      <c r="B321" s="63" t="s">
        <v>511</v>
      </c>
      <c r="C321" s="63" t="s">
        <v>513</v>
      </c>
      <c r="D321" s="63" t="s">
        <v>1258</v>
      </c>
      <c r="E321" s="106"/>
      <c r="F321" s="106"/>
      <c r="G321" s="58">
        <f t="shared" si="9"/>
        <v>0</v>
      </c>
      <c r="H321" s="107"/>
      <c r="I321" s="107"/>
      <c r="J321" s="126">
        <f t="shared" si="10"/>
        <v>0</v>
      </c>
      <c r="K321" s="242"/>
      <c r="L321" s="118"/>
      <c r="M321" s="121"/>
      <c r="N321" s="270"/>
    </row>
    <row r="322" spans="1:14" ht="15.9" customHeight="1" thickBot="1" x14ac:dyDescent="0.35">
      <c r="A322" s="63" t="s">
        <v>510</v>
      </c>
      <c r="B322" s="63" t="s">
        <v>511</v>
      </c>
      <c r="C322" s="63" t="s">
        <v>512</v>
      </c>
      <c r="D322" s="63" t="s">
        <v>1258</v>
      </c>
      <c r="E322" s="106"/>
      <c r="F322" s="106"/>
      <c r="G322" s="58">
        <f t="shared" si="9"/>
        <v>0</v>
      </c>
      <c r="H322" s="107"/>
      <c r="I322" s="107"/>
      <c r="J322" s="126">
        <f t="shared" si="10"/>
        <v>0</v>
      </c>
      <c r="K322" s="242"/>
      <c r="L322" s="118"/>
      <c r="M322" s="121"/>
      <c r="N322" s="270"/>
    </row>
    <row r="323" spans="1:14" ht="15.9" customHeight="1" thickBot="1" x14ac:dyDescent="0.35">
      <c r="A323" s="63" t="s">
        <v>515</v>
      </c>
      <c r="B323" s="63" t="s">
        <v>516</v>
      </c>
      <c r="C323" s="63" t="s">
        <v>518</v>
      </c>
      <c r="D323" s="63" t="s">
        <v>1258</v>
      </c>
      <c r="E323" s="63">
        <v>1</v>
      </c>
      <c r="F323" s="63">
        <v>1</v>
      </c>
      <c r="G323" s="108">
        <f t="shared" si="9"/>
        <v>0</v>
      </c>
      <c r="H323" s="108"/>
      <c r="I323" s="108"/>
      <c r="J323" s="126">
        <f t="shared" si="10"/>
        <v>0</v>
      </c>
      <c r="K323" s="242"/>
      <c r="L323" s="118"/>
      <c r="M323" s="121"/>
      <c r="N323" s="270"/>
    </row>
    <row r="324" spans="1:14" ht="15.9" customHeight="1" thickBot="1" x14ac:dyDescent="0.35">
      <c r="A324" s="63" t="s">
        <v>515</v>
      </c>
      <c r="B324" s="63" t="s">
        <v>516</v>
      </c>
      <c r="C324" s="63" t="s">
        <v>517</v>
      </c>
      <c r="D324" s="63" t="s">
        <v>1258</v>
      </c>
      <c r="E324" s="63">
        <v>3</v>
      </c>
      <c r="F324" s="63">
        <v>3</v>
      </c>
      <c r="G324" s="108">
        <f t="shared" si="9"/>
        <v>0</v>
      </c>
      <c r="H324" s="108"/>
      <c r="I324" s="108"/>
      <c r="J324" s="126">
        <f t="shared" si="10"/>
        <v>0</v>
      </c>
      <c r="K324" s="242"/>
      <c r="L324" s="118"/>
      <c r="M324" s="121"/>
      <c r="N324" s="270"/>
    </row>
    <row r="325" spans="1:14" ht="15.9" customHeight="1" thickBot="1" x14ac:dyDescent="0.35">
      <c r="A325" s="63" t="s">
        <v>515</v>
      </c>
      <c r="B325" s="63" t="s">
        <v>516</v>
      </c>
      <c r="C325" s="63" t="s">
        <v>519</v>
      </c>
      <c r="D325" s="63" t="s">
        <v>1258</v>
      </c>
      <c r="E325" s="63"/>
      <c r="F325" s="63"/>
      <c r="G325" s="108">
        <f t="shared" si="9"/>
        <v>0</v>
      </c>
      <c r="H325" s="108">
        <v>0</v>
      </c>
      <c r="I325" s="108">
        <v>0</v>
      </c>
      <c r="J325" s="126">
        <f t="shared" si="10"/>
        <v>0</v>
      </c>
      <c r="K325" s="242"/>
      <c r="L325" s="118"/>
      <c r="M325" s="121"/>
      <c r="N325" s="270"/>
    </row>
    <row r="326" spans="1:14" ht="15.9" customHeight="1" thickBot="1" x14ac:dyDescent="0.35">
      <c r="A326" s="63" t="s">
        <v>515</v>
      </c>
      <c r="B326" s="63" t="s">
        <v>516</v>
      </c>
      <c r="C326" s="63" t="s">
        <v>520</v>
      </c>
      <c r="D326" s="63" t="s">
        <v>1258</v>
      </c>
      <c r="E326" s="63"/>
      <c r="F326" s="63"/>
      <c r="G326" s="108">
        <f t="shared" si="9"/>
        <v>0</v>
      </c>
      <c r="H326" s="108">
        <v>0</v>
      </c>
      <c r="I326" s="108">
        <v>0</v>
      </c>
      <c r="J326" s="126">
        <f t="shared" si="10"/>
        <v>0</v>
      </c>
      <c r="K326" s="242"/>
      <c r="L326" s="118"/>
      <c r="M326" s="121"/>
      <c r="N326" s="270"/>
    </row>
    <row r="327" spans="1:14" ht="15.9" customHeight="1" thickBot="1" x14ac:dyDescent="0.35">
      <c r="A327" s="63" t="s">
        <v>521</v>
      </c>
      <c r="B327" s="63" t="s">
        <v>1241</v>
      </c>
      <c r="C327" s="63" t="s">
        <v>1260</v>
      </c>
      <c r="D327" s="63" t="s">
        <v>1258</v>
      </c>
      <c r="E327" s="63">
        <v>5</v>
      </c>
      <c r="F327" s="63">
        <v>5</v>
      </c>
      <c r="G327" s="108">
        <f t="shared" si="9"/>
        <v>0</v>
      </c>
      <c r="H327" s="108"/>
      <c r="I327" s="108"/>
      <c r="J327" s="126">
        <f t="shared" si="10"/>
        <v>0</v>
      </c>
      <c r="K327" s="242"/>
      <c r="L327" s="118"/>
      <c r="M327" s="121"/>
      <c r="N327" s="270"/>
    </row>
    <row r="328" spans="1:14" ht="15.9" customHeight="1" thickBot="1" x14ac:dyDescent="0.35">
      <c r="A328" s="63" t="s">
        <v>521</v>
      </c>
      <c r="B328" s="63" t="s">
        <v>1241</v>
      </c>
      <c r="C328" s="63" t="s">
        <v>1261</v>
      </c>
      <c r="D328" s="63" t="s">
        <v>1258</v>
      </c>
      <c r="E328" s="63"/>
      <c r="F328" s="63"/>
      <c r="G328" s="108">
        <f t="shared" si="9"/>
        <v>0</v>
      </c>
      <c r="H328" s="108">
        <v>2</v>
      </c>
      <c r="I328" s="108">
        <v>2</v>
      </c>
      <c r="J328" s="126">
        <f t="shared" si="10"/>
        <v>0</v>
      </c>
      <c r="K328" s="242"/>
      <c r="L328" s="118"/>
      <c r="M328" s="121"/>
      <c r="N328" s="270"/>
    </row>
    <row r="329" spans="1:14" ht="15.9" customHeight="1" thickBot="1" x14ac:dyDescent="0.35">
      <c r="A329" s="63" t="s">
        <v>522</v>
      </c>
      <c r="B329" s="63" t="s">
        <v>523</v>
      </c>
      <c r="C329" s="63" t="s">
        <v>524</v>
      </c>
      <c r="D329" s="63" t="s">
        <v>1258</v>
      </c>
      <c r="E329" s="106">
        <v>7</v>
      </c>
      <c r="F329" s="106">
        <v>7</v>
      </c>
      <c r="G329" s="58">
        <f t="shared" si="9"/>
        <v>0</v>
      </c>
      <c r="H329" s="107"/>
      <c r="I329" s="107"/>
      <c r="J329" s="126">
        <f t="shared" si="10"/>
        <v>0</v>
      </c>
      <c r="K329" s="242"/>
      <c r="L329" s="118"/>
      <c r="M329" s="121"/>
      <c r="N329" s="270"/>
    </row>
    <row r="330" spans="1:14" ht="15.9" customHeight="1" thickBot="1" x14ac:dyDescent="0.35">
      <c r="A330" s="63" t="s">
        <v>522</v>
      </c>
      <c r="B330" s="63" t="s">
        <v>523</v>
      </c>
      <c r="C330" s="63" t="s">
        <v>525</v>
      </c>
      <c r="D330" s="63" t="s">
        <v>1258</v>
      </c>
      <c r="E330" s="106"/>
      <c r="F330" s="106"/>
      <c r="G330" s="58">
        <f t="shared" si="9"/>
        <v>0</v>
      </c>
      <c r="H330" s="107"/>
      <c r="I330" s="107"/>
      <c r="J330" s="126">
        <f t="shared" si="10"/>
        <v>0</v>
      </c>
      <c r="K330" s="242"/>
      <c r="L330" s="118"/>
      <c r="M330" s="121"/>
      <c r="N330" s="270"/>
    </row>
    <row r="331" spans="1:14" ht="15.9" customHeight="1" thickBot="1" x14ac:dyDescent="0.35">
      <c r="A331" s="63" t="s">
        <v>526</v>
      </c>
      <c r="B331" s="63" t="s">
        <v>527</v>
      </c>
      <c r="C331" s="63" t="s">
        <v>531</v>
      </c>
      <c r="D331" s="63" t="s">
        <v>1258</v>
      </c>
      <c r="E331" s="63"/>
      <c r="F331" s="63"/>
      <c r="G331" s="108">
        <f t="shared" si="9"/>
        <v>0</v>
      </c>
      <c r="H331" s="108"/>
      <c r="I331" s="108"/>
      <c r="J331" s="126">
        <f t="shared" si="10"/>
        <v>0</v>
      </c>
      <c r="K331" s="242"/>
      <c r="L331" s="118"/>
      <c r="M331" s="121"/>
      <c r="N331" s="270"/>
    </row>
    <row r="332" spans="1:14" ht="15.9" customHeight="1" thickBot="1" x14ac:dyDescent="0.35">
      <c r="A332" s="63" t="s">
        <v>526</v>
      </c>
      <c r="B332" s="63" t="s">
        <v>527</v>
      </c>
      <c r="C332" s="63" t="s">
        <v>529</v>
      </c>
      <c r="D332" s="63" t="s">
        <v>1258</v>
      </c>
      <c r="E332" s="63"/>
      <c r="F332" s="63"/>
      <c r="G332" s="108">
        <f t="shared" si="9"/>
        <v>0</v>
      </c>
      <c r="H332" s="108">
        <v>2</v>
      </c>
      <c r="I332" s="108">
        <v>2</v>
      </c>
      <c r="J332" s="126">
        <f t="shared" si="10"/>
        <v>0</v>
      </c>
      <c r="K332" s="242"/>
      <c r="L332" s="118"/>
      <c r="M332" s="121"/>
      <c r="N332" s="270"/>
    </row>
    <row r="333" spans="1:14" ht="15.9" customHeight="1" thickBot="1" x14ac:dyDescent="0.35">
      <c r="A333" s="63" t="s">
        <v>526</v>
      </c>
      <c r="B333" s="63" t="s">
        <v>527</v>
      </c>
      <c r="C333" s="63" t="s">
        <v>530</v>
      </c>
      <c r="D333" s="63" t="s">
        <v>1258</v>
      </c>
      <c r="E333" s="63">
        <v>13</v>
      </c>
      <c r="F333" s="63">
        <v>13</v>
      </c>
      <c r="G333" s="108">
        <f t="shared" si="9"/>
        <v>0</v>
      </c>
      <c r="H333" s="108"/>
      <c r="I333" s="108"/>
      <c r="J333" s="126">
        <f t="shared" si="10"/>
        <v>0</v>
      </c>
      <c r="K333" s="242"/>
      <c r="L333" s="118"/>
      <c r="M333" s="121"/>
      <c r="N333" s="270"/>
    </row>
    <row r="334" spans="1:14" ht="15.9" customHeight="1" thickBot="1" x14ac:dyDescent="0.35">
      <c r="A334" s="63" t="s">
        <v>526</v>
      </c>
      <c r="B334" s="63" t="s">
        <v>527</v>
      </c>
      <c r="C334" s="63" t="s">
        <v>528</v>
      </c>
      <c r="D334" s="63" t="s">
        <v>1258</v>
      </c>
      <c r="E334" s="63"/>
      <c r="F334" s="63"/>
      <c r="G334" s="108">
        <f t="shared" si="9"/>
        <v>0</v>
      </c>
      <c r="H334" s="108">
        <v>3</v>
      </c>
      <c r="I334" s="108">
        <v>3</v>
      </c>
      <c r="J334" s="126">
        <f t="shared" si="10"/>
        <v>0</v>
      </c>
      <c r="K334" s="242"/>
      <c r="L334" s="118"/>
      <c r="M334" s="121"/>
      <c r="N334" s="270"/>
    </row>
    <row r="335" spans="1:14" ht="15.9" customHeight="1" thickBot="1" x14ac:dyDescent="0.35">
      <c r="A335" s="63" t="s">
        <v>532</v>
      </c>
      <c r="B335" s="63" t="s">
        <v>533</v>
      </c>
      <c r="C335" s="63" t="s">
        <v>534</v>
      </c>
      <c r="D335" s="63" t="s">
        <v>1258</v>
      </c>
      <c r="E335" s="106">
        <v>27</v>
      </c>
      <c r="F335" s="106">
        <v>27</v>
      </c>
      <c r="G335" s="58">
        <f t="shared" si="9"/>
        <v>0</v>
      </c>
      <c r="H335" s="107"/>
      <c r="I335" s="107"/>
      <c r="J335" s="126">
        <f t="shared" si="10"/>
        <v>0</v>
      </c>
      <c r="K335" s="242"/>
      <c r="L335" s="118"/>
      <c r="M335" s="121"/>
      <c r="N335" s="270"/>
    </row>
    <row r="336" spans="1:14" ht="15.9" customHeight="1" thickBot="1" x14ac:dyDescent="0.35">
      <c r="A336" s="63" t="s">
        <v>532</v>
      </c>
      <c r="B336" s="63" t="s">
        <v>533</v>
      </c>
      <c r="C336" s="63" t="s">
        <v>535</v>
      </c>
      <c r="D336" s="63" t="s">
        <v>1258</v>
      </c>
      <c r="E336" s="106">
        <v>16</v>
      </c>
      <c r="F336" s="106">
        <v>16</v>
      </c>
      <c r="G336" s="58">
        <f t="shared" si="9"/>
        <v>0</v>
      </c>
      <c r="H336" s="107"/>
      <c r="I336" s="107"/>
      <c r="J336" s="126">
        <f t="shared" si="10"/>
        <v>0</v>
      </c>
      <c r="K336" s="242"/>
      <c r="L336" s="118"/>
      <c r="M336" s="121"/>
      <c r="N336" s="270"/>
    </row>
    <row r="337" spans="1:14" ht="15.9" customHeight="1" thickBot="1" x14ac:dyDescent="0.35">
      <c r="A337" s="63" t="s">
        <v>532</v>
      </c>
      <c r="B337" s="63" t="s">
        <v>533</v>
      </c>
      <c r="C337" s="63" t="s">
        <v>536</v>
      </c>
      <c r="D337" s="63" t="s">
        <v>1258</v>
      </c>
      <c r="E337" s="106"/>
      <c r="F337" s="106"/>
      <c r="G337" s="58">
        <f t="shared" si="9"/>
        <v>0</v>
      </c>
      <c r="H337" s="107">
        <v>11</v>
      </c>
      <c r="I337" s="107">
        <v>11</v>
      </c>
      <c r="J337" s="126">
        <f t="shared" si="10"/>
        <v>0</v>
      </c>
      <c r="K337" s="242"/>
      <c r="L337" s="118"/>
      <c r="M337" s="121"/>
      <c r="N337" s="270"/>
    </row>
    <row r="338" spans="1:14" ht="15.9" customHeight="1" thickBot="1" x14ac:dyDescent="0.35">
      <c r="A338" s="63" t="s">
        <v>532</v>
      </c>
      <c r="B338" s="63" t="s">
        <v>533</v>
      </c>
      <c r="C338" s="63" t="s">
        <v>537</v>
      </c>
      <c r="D338" s="63" t="s">
        <v>1258</v>
      </c>
      <c r="E338" s="106"/>
      <c r="F338" s="106"/>
      <c r="G338" s="58">
        <f t="shared" si="9"/>
        <v>0</v>
      </c>
      <c r="H338" s="107">
        <v>9</v>
      </c>
      <c r="I338" s="107">
        <v>9</v>
      </c>
      <c r="J338" s="126">
        <f t="shared" si="10"/>
        <v>0</v>
      </c>
      <c r="K338" s="242"/>
      <c r="L338" s="118"/>
      <c r="M338" s="121"/>
      <c r="N338" s="270"/>
    </row>
    <row r="339" spans="1:14" ht="15.9" customHeight="1" thickBot="1" x14ac:dyDescent="0.35">
      <c r="A339" s="63" t="s">
        <v>539</v>
      </c>
      <c r="B339" s="63" t="s">
        <v>540</v>
      </c>
      <c r="C339" s="63" t="s">
        <v>541</v>
      </c>
      <c r="D339" s="63" t="s">
        <v>1258</v>
      </c>
      <c r="E339" s="63">
        <v>24</v>
      </c>
      <c r="F339" s="63">
        <v>24</v>
      </c>
      <c r="G339" s="108">
        <f t="shared" si="9"/>
        <v>0</v>
      </c>
      <c r="H339" s="108"/>
      <c r="I339" s="108"/>
      <c r="J339" s="126">
        <f t="shared" si="10"/>
        <v>0</v>
      </c>
      <c r="K339" s="242"/>
      <c r="L339" s="118"/>
      <c r="M339" s="121"/>
      <c r="N339" s="270"/>
    </row>
    <row r="340" spans="1:14" ht="15.9" customHeight="1" thickBot="1" x14ac:dyDescent="0.35">
      <c r="A340" s="63" t="s">
        <v>539</v>
      </c>
      <c r="B340" s="63" t="s">
        <v>540</v>
      </c>
      <c r="C340" s="63" t="s">
        <v>542</v>
      </c>
      <c r="D340" s="63" t="s">
        <v>1258</v>
      </c>
      <c r="E340" s="63"/>
      <c r="F340" s="63"/>
      <c r="G340" s="108">
        <f t="shared" si="9"/>
        <v>0</v>
      </c>
      <c r="H340" s="108">
        <v>11</v>
      </c>
      <c r="I340" s="108">
        <v>11</v>
      </c>
      <c r="J340" s="126">
        <f t="shared" si="10"/>
        <v>0</v>
      </c>
      <c r="K340" s="242"/>
      <c r="L340" s="118"/>
      <c r="M340" s="121"/>
      <c r="N340" s="270"/>
    </row>
    <row r="341" spans="1:14" ht="15.9" customHeight="1" thickBot="1" x14ac:dyDescent="0.35">
      <c r="A341" s="63" t="s">
        <v>544</v>
      </c>
      <c r="B341" s="63" t="s">
        <v>545</v>
      </c>
      <c r="C341" s="63" t="s">
        <v>546</v>
      </c>
      <c r="D341" s="63" t="s">
        <v>1258</v>
      </c>
      <c r="E341" s="106"/>
      <c r="F341" s="106"/>
      <c r="G341" s="58">
        <f t="shared" si="9"/>
        <v>0</v>
      </c>
      <c r="H341" s="107">
        <v>10</v>
      </c>
      <c r="I341" s="107">
        <v>10</v>
      </c>
      <c r="J341" s="126">
        <f t="shared" si="10"/>
        <v>0</v>
      </c>
      <c r="K341" s="242"/>
      <c r="L341" s="118"/>
      <c r="M341" s="121"/>
      <c r="N341" s="270"/>
    </row>
    <row r="342" spans="1:14" ht="15.9" customHeight="1" thickBot="1" x14ac:dyDescent="0.35">
      <c r="A342" s="63" t="s">
        <v>544</v>
      </c>
      <c r="B342" s="63" t="s">
        <v>545</v>
      </c>
      <c r="C342" s="63" t="s">
        <v>548</v>
      </c>
      <c r="D342" s="63" t="s">
        <v>1258</v>
      </c>
      <c r="E342" s="106">
        <v>36</v>
      </c>
      <c r="F342" s="106">
        <v>36</v>
      </c>
      <c r="G342" s="58">
        <f t="shared" si="9"/>
        <v>0</v>
      </c>
      <c r="H342" s="107"/>
      <c r="I342" s="107"/>
      <c r="J342" s="126">
        <f t="shared" si="10"/>
        <v>0</v>
      </c>
      <c r="K342" s="242"/>
      <c r="L342" s="118"/>
      <c r="M342" s="121"/>
      <c r="N342" s="270"/>
    </row>
    <row r="343" spans="1:14" ht="15.9" customHeight="1" thickBot="1" x14ac:dyDescent="0.35">
      <c r="A343" s="63" t="s">
        <v>544</v>
      </c>
      <c r="B343" s="63" t="s">
        <v>545</v>
      </c>
      <c r="C343" s="63" t="s">
        <v>547</v>
      </c>
      <c r="D343" s="63" t="s">
        <v>1258</v>
      </c>
      <c r="E343" s="106">
        <v>19</v>
      </c>
      <c r="F343" s="106">
        <v>19</v>
      </c>
      <c r="G343" s="58">
        <f t="shared" si="9"/>
        <v>0</v>
      </c>
      <c r="H343" s="107"/>
      <c r="I343" s="107"/>
      <c r="J343" s="126">
        <f t="shared" si="10"/>
        <v>0</v>
      </c>
      <c r="K343" s="242"/>
      <c r="L343" s="118"/>
      <c r="M343" s="121"/>
      <c r="N343" s="270"/>
    </row>
    <row r="344" spans="1:14" ht="15.9" customHeight="1" thickBot="1" x14ac:dyDescent="0.35">
      <c r="A344" s="63" t="s">
        <v>544</v>
      </c>
      <c r="B344" s="63" t="s">
        <v>545</v>
      </c>
      <c r="C344" s="63" t="s">
        <v>549</v>
      </c>
      <c r="D344" s="63" t="s">
        <v>1258</v>
      </c>
      <c r="E344" s="106"/>
      <c r="F344" s="106"/>
      <c r="G344" s="58">
        <f t="shared" si="9"/>
        <v>0</v>
      </c>
      <c r="H344" s="107">
        <v>10</v>
      </c>
      <c r="I344" s="107">
        <v>10</v>
      </c>
      <c r="J344" s="126">
        <f t="shared" si="10"/>
        <v>0</v>
      </c>
      <c r="K344" s="242"/>
      <c r="L344" s="118"/>
      <c r="M344" s="121"/>
      <c r="N344" s="270"/>
    </row>
    <row r="345" spans="1:14" ht="15.9" customHeight="1" thickBot="1" x14ac:dyDescent="0.35">
      <c r="A345" s="63" t="s">
        <v>550</v>
      </c>
      <c r="B345" s="63" t="s">
        <v>1204</v>
      </c>
      <c r="C345" s="63" t="s">
        <v>1205</v>
      </c>
      <c r="D345" s="63" t="s">
        <v>1258</v>
      </c>
      <c r="E345" s="106">
        <v>17</v>
      </c>
      <c r="F345" s="106">
        <v>17</v>
      </c>
      <c r="G345" s="58">
        <f t="shared" si="9"/>
        <v>0</v>
      </c>
      <c r="H345" s="107"/>
      <c r="I345" s="107"/>
      <c r="J345" s="126">
        <f t="shared" si="10"/>
        <v>0</v>
      </c>
      <c r="K345" s="242"/>
      <c r="L345" s="118"/>
      <c r="M345" s="121"/>
      <c r="N345" s="270"/>
    </row>
    <row r="346" spans="1:14" ht="15.9" customHeight="1" thickBot="1" x14ac:dyDescent="0.35">
      <c r="A346" s="63" t="s">
        <v>550</v>
      </c>
      <c r="B346" s="63" t="s">
        <v>1204</v>
      </c>
      <c r="C346" s="63" t="s">
        <v>1206</v>
      </c>
      <c r="D346" s="63" t="s">
        <v>1258</v>
      </c>
      <c r="E346" s="106"/>
      <c r="F346" s="106"/>
      <c r="G346" s="58">
        <f t="shared" si="9"/>
        <v>0</v>
      </c>
      <c r="H346" s="107">
        <v>2</v>
      </c>
      <c r="I346" s="107">
        <v>2</v>
      </c>
      <c r="J346" s="126">
        <f t="shared" si="10"/>
        <v>0</v>
      </c>
      <c r="K346" s="242"/>
      <c r="L346" s="118"/>
      <c r="M346" s="121"/>
      <c r="N346" s="270"/>
    </row>
    <row r="347" spans="1:14" ht="15.9" customHeight="1" thickBot="1" x14ac:dyDescent="0.35">
      <c r="A347" s="63" t="s">
        <v>551</v>
      </c>
      <c r="B347" s="63" t="s">
        <v>552</v>
      </c>
      <c r="C347" s="63" t="s">
        <v>553</v>
      </c>
      <c r="D347" s="63" t="s">
        <v>1258</v>
      </c>
      <c r="E347" s="106">
        <v>33</v>
      </c>
      <c r="F347" s="106">
        <v>33</v>
      </c>
      <c r="G347" s="58">
        <f t="shared" si="9"/>
        <v>0</v>
      </c>
      <c r="H347" s="107"/>
      <c r="I347" s="107"/>
      <c r="J347" s="126">
        <f t="shared" si="10"/>
        <v>0</v>
      </c>
      <c r="K347" s="242"/>
      <c r="L347" s="118"/>
      <c r="M347" s="121"/>
      <c r="N347" s="270"/>
    </row>
    <row r="348" spans="1:14" ht="15.9" customHeight="1" thickBot="1" x14ac:dyDescent="0.35">
      <c r="A348" s="63" t="s">
        <v>551</v>
      </c>
      <c r="B348" s="63" t="s">
        <v>552</v>
      </c>
      <c r="C348" s="63" t="s">
        <v>554</v>
      </c>
      <c r="D348" s="63" t="s">
        <v>1258</v>
      </c>
      <c r="E348" s="106"/>
      <c r="F348" s="106"/>
      <c r="G348" s="58">
        <f t="shared" si="9"/>
        <v>0</v>
      </c>
      <c r="H348" s="107">
        <v>14</v>
      </c>
      <c r="I348" s="107">
        <v>14</v>
      </c>
      <c r="J348" s="126">
        <f t="shared" si="10"/>
        <v>0</v>
      </c>
      <c r="K348" s="242"/>
      <c r="L348" s="118"/>
      <c r="M348" s="121"/>
      <c r="N348" s="270"/>
    </row>
    <row r="349" spans="1:14" ht="15.9" customHeight="1" thickBot="1" x14ac:dyDescent="0.35">
      <c r="A349" s="63" t="s">
        <v>555</v>
      </c>
      <c r="B349" s="63" t="s">
        <v>556</v>
      </c>
      <c r="C349" s="63" t="s">
        <v>1979</v>
      </c>
      <c r="D349" s="63" t="s">
        <v>1258</v>
      </c>
      <c r="E349" s="63">
        <v>1</v>
      </c>
      <c r="F349" s="63">
        <v>1</v>
      </c>
      <c r="G349" s="108">
        <f t="shared" si="9"/>
        <v>0</v>
      </c>
      <c r="H349" s="108"/>
      <c r="I349" s="108"/>
      <c r="J349" s="126">
        <f t="shared" si="10"/>
        <v>0</v>
      </c>
      <c r="K349" s="242"/>
      <c r="L349" s="118"/>
      <c r="M349" s="121"/>
      <c r="N349" s="270"/>
    </row>
    <row r="350" spans="1:14" ht="15.9" customHeight="1" thickBot="1" x14ac:dyDescent="0.35">
      <c r="A350" s="63" t="s">
        <v>555</v>
      </c>
      <c r="B350" s="63" t="s">
        <v>556</v>
      </c>
      <c r="C350" s="63" t="s">
        <v>1981</v>
      </c>
      <c r="D350" s="63" t="s">
        <v>1258</v>
      </c>
      <c r="E350" s="63"/>
      <c r="F350" s="63"/>
      <c r="G350" s="108">
        <f t="shared" si="9"/>
        <v>0</v>
      </c>
      <c r="H350" s="108">
        <v>11</v>
      </c>
      <c r="I350" s="108">
        <v>11</v>
      </c>
      <c r="J350" s="126">
        <f t="shared" si="10"/>
        <v>0</v>
      </c>
      <c r="K350" s="242"/>
      <c r="L350" s="118"/>
      <c r="M350" s="121"/>
      <c r="N350" s="270"/>
    </row>
    <row r="351" spans="1:14" ht="15.9" customHeight="1" thickBot="1" x14ac:dyDescent="0.35">
      <c r="A351" s="63" t="s">
        <v>555</v>
      </c>
      <c r="B351" s="63" t="s">
        <v>556</v>
      </c>
      <c r="C351" s="63" t="s">
        <v>1980</v>
      </c>
      <c r="D351" s="63" t="s">
        <v>1258</v>
      </c>
      <c r="E351" s="63">
        <v>10</v>
      </c>
      <c r="F351" s="63">
        <v>10</v>
      </c>
      <c r="G351" s="108">
        <f t="shared" si="9"/>
        <v>0</v>
      </c>
      <c r="H351" s="108"/>
      <c r="I351" s="108"/>
      <c r="J351" s="126">
        <f t="shared" si="10"/>
        <v>0</v>
      </c>
      <c r="K351" s="242"/>
      <c r="L351" s="118"/>
      <c r="M351" s="121"/>
      <c r="N351" s="270"/>
    </row>
    <row r="352" spans="1:14" ht="15.9" customHeight="1" thickBot="1" x14ac:dyDescent="0.35">
      <c r="A352" s="63" t="s">
        <v>555</v>
      </c>
      <c r="B352" s="63" t="s">
        <v>556</v>
      </c>
      <c r="C352" s="63" t="s">
        <v>1864</v>
      </c>
      <c r="D352" s="63" t="s">
        <v>1258</v>
      </c>
      <c r="E352" s="63"/>
      <c r="F352" s="63"/>
      <c r="G352" s="108">
        <f t="shared" si="9"/>
        <v>0</v>
      </c>
      <c r="H352" s="108">
        <v>9</v>
      </c>
      <c r="I352" s="108">
        <v>9</v>
      </c>
      <c r="J352" s="126">
        <f t="shared" si="10"/>
        <v>0</v>
      </c>
      <c r="K352" s="242"/>
      <c r="L352" s="118"/>
      <c r="M352" s="121"/>
      <c r="N352" s="270"/>
    </row>
    <row r="353" spans="1:14" ht="15.9" customHeight="1" thickBot="1" x14ac:dyDescent="0.35">
      <c r="A353" s="63" t="s">
        <v>557</v>
      </c>
      <c r="B353" s="63" t="s">
        <v>558</v>
      </c>
      <c r="C353" s="63" t="s">
        <v>1982</v>
      </c>
      <c r="D353" s="63" t="s">
        <v>1258</v>
      </c>
      <c r="E353" s="63"/>
      <c r="F353" s="63"/>
      <c r="G353" s="108">
        <f t="shared" si="9"/>
        <v>0</v>
      </c>
      <c r="H353" s="108">
        <v>3</v>
      </c>
      <c r="I353" s="108">
        <v>3</v>
      </c>
      <c r="J353" s="128">
        <f t="shared" si="10"/>
        <v>0</v>
      </c>
      <c r="K353" s="242"/>
      <c r="L353" s="130"/>
      <c r="M353" s="272"/>
      <c r="N353" s="270"/>
    </row>
    <row r="354" spans="1:14" ht="15.9" customHeight="1" thickBot="1" x14ac:dyDescent="0.35">
      <c r="A354" s="63" t="s">
        <v>557</v>
      </c>
      <c r="B354" s="63" t="s">
        <v>558</v>
      </c>
      <c r="C354" s="63" t="s">
        <v>1983</v>
      </c>
      <c r="D354" s="63" t="s">
        <v>1258</v>
      </c>
      <c r="E354" s="63"/>
      <c r="F354" s="63"/>
      <c r="G354" s="108">
        <f t="shared" si="9"/>
        <v>0</v>
      </c>
      <c r="H354" s="108">
        <v>20</v>
      </c>
      <c r="I354" s="108">
        <v>20</v>
      </c>
      <c r="J354" s="128">
        <f t="shared" si="10"/>
        <v>0</v>
      </c>
      <c r="K354" s="242"/>
      <c r="L354" s="130"/>
      <c r="M354" s="272"/>
      <c r="N354" s="270"/>
    </row>
    <row r="355" spans="1:14" ht="15.9" customHeight="1" thickBot="1" x14ac:dyDescent="0.35">
      <c r="A355" s="63" t="s">
        <v>557</v>
      </c>
      <c r="B355" s="63" t="s">
        <v>558</v>
      </c>
      <c r="C355" s="63" t="s">
        <v>1984</v>
      </c>
      <c r="D355" s="63" t="s">
        <v>1258</v>
      </c>
      <c r="E355" s="63">
        <v>38</v>
      </c>
      <c r="F355" s="63">
        <v>38</v>
      </c>
      <c r="G355" s="108">
        <f t="shared" si="9"/>
        <v>0</v>
      </c>
      <c r="H355" s="108"/>
      <c r="I355" s="108"/>
      <c r="J355" s="128">
        <f t="shared" si="10"/>
        <v>0</v>
      </c>
      <c r="K355" s="242"/>
      <c r="L355" s="130"/>
      <c r="M355" s="123"/>
      <c r="N355" s="270"/>
    </row>
    <row r="356" spans="1:14" ht="15.9" customHeight="1" thickBot="1" x14ac:dyDescent="0.35">
      <c r="A356" s="63" t="s">
        <v>557</v>
      </c>
      <c r="B356" s="63" t="s">
        <v>558</v>
      </c>
      <c r="C356" s="63" t="s">
        <v>1985</v>
      </c>
      <c r="D356" s="63" t="s">
        <v>1258</v>
      </c>
      <c r="E356" s="63">
        <v>6</v>
      </c>
      <c r="F356" s="63">
        <v>6</v>
      </c>
      <c r="G356" s="108">
        <f t="shared" si="9"/>
        <v>0</v>
      </c>
      <c r="H356" s="108"/>
      <c r="I356" s="108"/>
      <c r="J356" s="128">
        <f t="shared" si="10"/>
        <v>0</v>
      </c>
      <c r="K356" s="242"/>
      <c r="L356" s="130"/>
      <c r="M356" s="123"/>
      <c r="N356" s="270"/>
    </row>
    <row r="357" spans="1:14" ht="15.9" customHeight="1" thickBot="1" x14ac:dyDescent="0.35">
      <c r="A357" s="63">
        <v>225</v>
      </c>
      <c r="B357" s="63" t="s">
        <v>1306</v>
      </c>
      <c r="C357" s="63" t="s">
        <v>1826</v>
      </c>
      <c r="D357" s="63"/>
      <c r="E357" s="63">
        <v>31</v>
      </c>
      <c r="F357" s="63">
        <v>31</v>
      </c>
      <c r="G357" s="108">
        <f t="shared" si="9"/>
        <v>0</v>
      </c>
      <c r="H357" s="108"/>
      <c r="I357" s="108"/>
      <c r="J357" s="128">
        <f t="shared" si="10"/>
        <v>0</v>
      </c>
      <c r="K357" s="242"/>
      <c r="L357" s="130"/>
      <c r="M357" s="123"/>
      <c r="N357" s="270"/>
    </row>
    <row r="358" spans="1:14" ht="15.9" customHeight="1" thickBot="1" x14ac:dyDescent="0.35">
      <c r="A358" s="63">
        <v>225</v>
      </c>
      <c r="B358" s="63" t="s">
        <v>1306</v>
      </c>
      <c r="C358" s="63" t="s">
        <v>1827</v>
      </c>
      <c r="D358" s="63"/>
      <c r="E358" s="63"/>
      <c r="F358" s="63"/>
      <c r="G358" s="108">
        <f t="shared" si="9"/>
        <v>0</v>
      </c>
      <c r="H358" s="108">
        <v>31</v>
      </c>
      <c r="I358" s="108">
        <v>31</v>
      </c>
      <c r="J358" s="128">
        <f t="shared" si="10"/>
        <v>0</v>
      </c>
      <c r="K358" s="242"/>
      <c r="L358" s="118"/>
      <c r="M358" s="121"/>
      <c r="N358" s="270"/>
    </row>
    <row r="359" spans="1:14" ht="15.9" customHeight="1" thickBot="1" x14ac:dyDescent="0.35">
      <c r="A359" s="63" t="s">
        <v>562</v>
      </c>
      <c r="B359" s="63" t="s">
        <v>563</v>
      </c>
      <c r="C359" s="63" t="s">
        <v>2176</v>
      </c>
      <c r="D359" s="63" t="s">
        <v>1258</v>
      </c>
      <c r="E359" s="63">
        <v>2</v>
      </c>
      <c r="F359" s="63">
        <v>2</v>
      </c>
      <c r="G359" s="108">
        <f t="shared" si="9"/>
        <v>0</v>
      </c>
      <c r="H359" s="108"/>
      <c r="I359" s="108"/>
      <c r="J359" s="128">
        <f t="shared" si="10"/>
        <v>0</v>
      </c>
      <c r="K359" s="265"/>
      <c r="L359" s="130"/>
      <c r="M359" s="123"/>
      <c r="N359" s="270"/>
    </row>
    <row r="360" spans="1:14" ht="15.9" customHeight="1" thickBot="1" x14ac:dyDescent="0.35">
      <c r="A360" s="63" t="s">
        <v>562</v>
      </c>
      <c r="B360" s="63" t="s">
        <v>563</v>
      </c>
      <c r="C360" s="63" t="s">
        <v>2174</v>
      </c>
      <c r="D360" s="63" t="s">
        <v>1258</v>
      </c>
      <c r="E360" s="63">
        <v>2</v>
      </c>
      <c r="F360" s="63">
        <v>2</v>
      </c>
      <c r="G360" s="108">
        <f t="shared" si="9"/>
        <v>0</v>
      </c>
      <c r="H360" s="108"/>
      <c r="I360" s="108"/>
      <c r="J360" s="128">
        <f t="shared" si="10"/>
        <v>0</v>
      </c>
      <c r="K360" s="265"/>
      <c r="L360" s="130"/>
      <c r="M360" s="123"/>
      <c r="N360" s="270"/>
    </row>
    <row r="361" spans="1:14" ht="15.9" customHeight="1" thickBot="1" x14ac:dyDescent="0.35">
      <c r="A361" s="63" t="s">
        <v>562</v>
      </c>
      <c r="B361" s="63" t="s">
        <v>563</v>
      </c>
      <c r="C361" s="63" t="s">
        <v>2175</v>
      </c>
      <c r="D361" s="63" t="s">
        <v>1258</v>
      </c>
      <c r="E361" s="63"/>
      <c r="F361" s="63"/>
      <c r="G361" s="108">
        <f t="shared" si="9"/>
        <v>0</v>
      </c>
      <c r="H361" s="108">
        <v>1</v>
      </c>
      <c r="I361" s="108">
        <v>1</v>
      </c>
      <c r="J361" s="128">
        <f t="shared" si="10"/>
        <v>0</v>
      </c>
      <c r="K361" s="265"/>
      <c r="L361" s="130"/>
      <c r="M361" s="123"/>
      <c r="N361" s="270"/>
    </row>
    <row r="362" spans="1:14" ht="15.9" customHeight="1" thickBot="1" x14ac:dyDescent="0.35">
      <c r="A362" s="63" t="s">
        <v>562</v>
      </c>
      <c r="B362" s="63" t="s">
        <v>563</v>
      </c>
      <c r="C362" s="63" t="s">
        <v>2177</v>
      </c>
      <c r="D362" s="63" t="s">
        <v>1258</v>
      </c>
      <c r="E362" s="63"/>
      <c r="F362" s="63"/>
      <c r="G362" s="108">
        <f t="shared" si="9"/>
        <v>0</v>
      </c>
      <c r="H362" s="108">
        <v>1</v>
      </c>
      <c r="I362" s="108">
        <v>1</v>
      </c>
      <c r="J362" s="128">
        <f t="shared" si="10"/>
        <v>0</v>
      </c>
      <c r="K362" s="265"/>
      <c r="L362" s="130"/>
      <c r="M362" s="123"/>
      <c r="N362" s="270"/>
    </row>
    <row r="363" spans="1:14" ht="15.9" customHeight="1" thickBot="1" x14ac:dyDescent="0.35">
      <c r="A363" s="63" t="s">
        <v>564</v>
      </c>
      <c r="B363" s="63" t="s">
        <v>565</v>
      </c>
      <c r="C363" s="63" t="s">
        <v>566</v>
      </c>
      <c r="D363" s="63" t="s">
        <v>1258</v>
      </c>
      <c r="E363" s="106">
        <v>26</v>
      </c>
      <c r="F363" s="106">
        <v>26</v>
      </c>
      <c r="G363" s="149">
        <f t="shared" si="9"/>
        <v>0</v>
      </c>
      <c r="H363" s="149"/>
      <c r="I363" s="149"/>
      <c r="J363" s="150">
        <f t="shared" si="10"/>
        <v>0</v>
      </c>
      <c r="K363" s="242"/>
      <c r="L363" s="118"/>
      <c r="M363" s="121"/>
      <c r="N363" s="270"/>
    </row>
    <row r="364" spans="1:14" ht="15.9" customHeight="1" thickBot="1" x14ac:dyDescent="0.35">
      <c r="A364" s="63" t="s">
        <v>564</v>
      </c>
      <c r="B364" s="63" t="s">
        <v>565</v>
      </c>
      <c r="C364" s="63" t="s">
        <v>567</v>
      </c>
      <c r="D364" s="63" t="s">
        <v>1258</v>
      </c>
      <c r="E364" s="106"/>
      <c r="F364" s="106"/>
      <c r="G364" s="149">
        <f t="shared" si="9"/>
        <v>0</v>
      </c>
      <c r="H364" s="149">
        <v>10</v>
      </c>
      <c r="I364" s="149">
        <v>10</v>
      </c>
      <c r="J364" s="150">
        <f t="shared" si="10"/>
        <v>0</v>
      </c>
      <c r="K364" s="242"/>
      <c r="L364" s="118"/>
      <c r="M364" s="121"/>
      <c r="N364" s="270"/>
    </row>
    <row r="365" spans="1:14" ht="15.9" customHeight="1" thickBot="1" x14ac:dyDescent="0.35">
      <c r="A365" s="63">
        <v>229</v>
      </c>
      <c r="B365" s="63" t="s">
        <v>2187</v>
      </c>
      <c r="C365" s="63" t="s">
        <v>2188</v>
      </c>
      <c r="D365" s="124">
        <v>46357</v>
      </c>
      <c r="E365" s="63">
        <v>5</v>
      </c>
      <c r="F365" s="63">
        <v>5</v>
      </c>
      <c r="G365" s="108">
        <f t="shared" si="9"/>
        <v>0</v>
      </c>
      <c r="H365" s="108"/>
      <c r="I365" s="108"/>
      <c r="J365" s="128">
        <f t="shared" si="10"/>
        <v>0</v>
      </c>
      <c r="K365" s="46"/>
      <c r="L365" s="130"/>
      <c r="M365" s="123"/>
      <c r="N365" s="119"/>
    </row>
    <row r="366" spans="1:14" ht="15.9" customHeight="1" thickBot="1" x14ac:dyDescent="0.35">
      <c r="A366" s="63">
        <v>229</v>
      </c>
      <c r="B366" s="63" t="s">
        <v>2187</v>
      </c>
      <c r="C366" s="63" t="s">
        <v>2189</v>
      </c>
      <c r="D366" s="124">
        <v>46357</v>
      </c>
      <c r="E366" s="63"/>
      <c r="F366" s="63"/>
      <c r="G366" s="108">
        <f t="shared" si="9"/>
        <v>0</v>
      </c>
      <c r="H366" s="108">
        <v>0</v>
      </c>
      <c r="I366" s="108">
        <v>0</v>
      </c>
      <c r="J366" s="128">
        <f t="shared" si="10"/>
        <v>0</v>
      </c>
      <c r="K366" s="46"/>
      <c r="L366" s="130"/>
      <c r="M366" s="123"/>
      <c r="N366" s="119"/>
    </row>
    <row r="367" spans="1:14" ht="15.9" customHeight="1" thickBot="1" x14ac:dyDescent="0.35">
      <c r="A367" s="63">
        <v>232</v>
      </c>
      <c r="B367" s="63" t="s">
        <v>2190</v>
      </c>
      <c r="C367" s="63" t="s">
        <v>2191</v>
      </c>
      <c r="D367" s="124">
        <v>46357</v>
      </c>
      <c r="E367" s="63"/>
      <c r="F367" s="63"/>
      <c r="G367" s="108">
        <f t="shared" si="9"/>
        <v>0</v>
      </c>
      <c r="H367" s="108"/>
      <c r="I367" s="108"/>
      <c r="J367" s="128">
        <f t="shared" si="10"/>
        <v>0</v>
      </c>
      <c r="K367" s="46"/>
      <c r="L367" s="130"/>
      <c r="M367" s="123"/>
      <c r="N367" s="119"/>
    </row>
    <row r="368" spans="1:14" ht="15.9" customHeight="1" thickBot="1" x14ac:dyDescent="0.35">
      <c r="A368" s="63">
        <v>232</v>
      </c>
      <c r="B368" s="63" t="s">
        <v>2190</v>
      </c>
      <c r="C368" s="63" t="s">
        <v>2192</v>
      </c>
      <c r="D368" s="124">
        <v>46357</v>
      </c>
      <c r="E368" s="63"/>
      <c r="F368" s="63"/>
      <c r="G368" s="108">
        <f t="shared" si="9"/>
        <v>0</v>
      </c>
      <c r="H368" s="108"/>
      <c r="I368" s="108"/>
      <c r="J368" s="128">
        <f t="shared" si="10"/>
        <v>0</v>
      </c>
      <c r="K368" s="46"/>
      <c r="L368" s="130"/>
      <c r="M368" s="123"/>
      <c r="N368" s="119"/>
    </row>
    <row r="369" spans="1:14" ht="15.9" customHeight="1" thickBot="1" x14ac:dyDescent="0.35">
      <c r="A369" s="63">
        <v>232</v>
      </c>
      <c r="B369" s="63" t="s">
        <v>2190</v>
      </c>
      <c r="C369" s="63" t="s">
        <v>2193</v>
      </c>
      <c r="D369" s="124">
        <v>46357</v>
      </c>
      <c r="E369" s="63"/>
      <c r="F369" s="63"/>
      <c r="G369" s="108">
        <f t="shared" si="9"/>
        <v>0</v>
      </c>
      <c r="H369" s="108"/>
      <c r="I369" s="108"/>
      <c r="J369" s="128">
        <f t="shared" si="10"/>
        <v>0</v>
      </c>
      <c r="K369" s="46"/>
      <c r="L369" s="130"/>
      <c r="M369" s="123"/>
      <c r="N369" s="119"/>
    </row>
    <row r="370" spans="1:14" ht="15.9" customHeight="1" thickBot="1" x14ac:dyDescent="0.35">
      <c r="A370" s="63">
        <v>232</v>
      </c>
      <c r="B370" s="63" t="s">
        <v>2190</v>
      </c>
      <c r="C370" s="63" t="s">
        <v>2194</v>
      </c>
      <c r="D370" s="124">
        <v>46357</v>
      </c>
      <c r="E370" s="63"/>
      <c r="F370" s="63"/>
      <c r="G370" s="108">
        <f t="shared" si="9"/>
        <v>0</v>
      </c>
      <c r="H370" s="108"/>
      <c r="I370" s="108"/>
      <c r="J370" s="128">
        <f t="shared" si="10"/>
        <v>0</v>
      </c>
      <c r="K370" s="46"/>
      <c r="L370" s="130"/>
      <c r="M370" s="123"/>
      <c r="N370" s="119"/>
    </row>
    <row r="371" spans="1:14" ht="15.9" customHeight="1" thickBot="1" x14ac:dyDescent="0.35">
      <c r="A371" s="63">
        <v>236</v>
      </c>
      <c r="B371" s="63" t="s">
        <v>2180</v>
      </c>
      <c r="C371" s="63" t="s">
        <v>2178</v>
      </c>
      <c r="D371" s="124">
        <v>46357</v>
      </c>
      <c r="E371" s="63"/>
      <c r="F371" s="63"/>
      <c r="G371" s="108">
        <f t="shared" si="9"/>
        <v>0</v>
      </c>
      <c r="H371" s="108"/>
      <c r="I371" s="108"/>
      <c r="J371" s="128">
        <f t="shared" si="10"/>
        <v>0</v>
      </c>
      <c r="K371" s="46"/>
      <c r="L371" s="130"/>
      <c r="M371" s="123"/>
      <c r="N371" s="119"/>
    </row>
    <row r="372" spans="1:14" ht="15.9" customHeight="1" thickBot="1" x14ac:dyDescent="0.35">
      <c r="A372" s="63">
        <v>236</v>
      </c>
      <c r="B372" s="63" t="s">
        <v>2180</v>
      </c>
      <c r="C372" s="63" t="s">
        <v>2179</v>
      </c>
      <c r="D372" s="124">
        <v>46357</v>
      </c>
      <c r="E372" s="63"/>
      <c r="F372" s="63"/>
      <c r="G372" s="108">
        <f t="shared" si="9"/>
        <v>0</v>
      </c>
      <c r="H372" s="108"/>
      <c r="I372" s="108"/>
      <c r="J372" s="128">
        <f t="shared" si="10"/>
        <v>0</v>
      </c>
      <c r="K372" s="46"/>
      <c r="L372" s="130"/>
      <c r="M372" s="123"/>
      <c r="N372" s="119"/>
    </row>
    <row r="373" spans="1:14" ht="15.9" customHeight="1" thickBot="1" x14ac:dyDescent="0.35">
      <c r="A373" s="63" t="s">
        <v>576</v>
      </c>
      <c r="B373" s="63" t="s">
        <v>1</v>
      </c>
      <c r="C373" s="63" t="s">
        <v>577</v>
      </c>
      <c r="D373" s="63" t="s">
        <v>1258</v>
      </c>
      <c r="E373" s="106"/>
      <c r="F373" s="106"/>
      <c r="G373" s="58">
        <f t="shared" si="9"/>
        <v>0</v>
      </c>
      <c r="H373" s="107"/>
      <c r="I373" s="107"/>
      <c r="J373" s="126">
        <f t="shared" si="10"/>
        <v>0</v>
      </c>
      <c r="K373" s="242"/>
      <c r="L373" s="118"/>
      <c r="M373" s="121"/>
      <c r="N373" s="270"/>
    </row>
    <row r="374" spans="1:14" ht="15.9" customHeight="1" thickBot="1" x14ac:dyDescent="0.35">
      <c r="A374" s="63" t="s">
        <v>576</v>
      </c>
      <c r="B374" s="63" t="s">
        <v>1</v>
      </c>
      <c r="C374" s="63" t="s">
        <v>578</v>
      </c>
      <c r="D374" s="63" t="s">
        <v>1258</v>
      </c>
      <c r="E374" s="106"/>
      <c r="F374" s="106"/>
      <c r="G374" s="58">
        <f t="shared" si="9"/>
        <v>0</v>
      </c>
      <c r="H374" s="107"/>
      <c r="I374" s="107"/>
      <c r="J374" s="126">
        <f t="shared" si="10"/>
        <v>0</v>
      </c>
      <c r="K374" s="242"/>
      <c r="L374" s="118"/>
      <c r="M374" s="121"/>
      <c r="N374" s="270"/>
    </row>
    <row r="375" spans="1:14" ht="15.9" customHeight="1" thickBot="1" x14ac:dyDescent="0.35">
      <c r="A375" s="63" t="s">
        <v>581</v>
      </c>
      <c r="B375" s="63" t="s">
        <v>582</v>
      </c>
      <c r="C375" s="63" t="s">
        <v>1977</v>
      </c>
      <c r="D375" s="63" t="s">
        <v>1258</v>
      </c>
      <c r="E375" s="63">
        <v>21</v>
      </c>
      <c r="F375" s="63">
        <v>21</v>
      </c>
      <c r="G375" s="108">
        <f t="shared" si="9"/>
        <v>0</v>
      </c>
      <c r="H375" s="108"/>
      <c r="I375" s="108"/>
      <c r="J375" s="126">
        <f t="shared" si="10"/>
        <v>0</v>
      </c>
      <c r="K375" s="242"/>
      <c r="L375" s="118"/>
      <c r="M375" s="121"/>
      <c r="N375" s="270"/>
    </row>
    <row r="376" spans="1:14" ht="15.9" customHeight="1" thickBot="1" x14ac:dyDescent="0.35">
      <c r="A376" s="63" t="s">
        <v>581</v>
      </c>
      <c r="B376" s="63" t="s">
        <v>582</v>
      </c>
      <c r="C376" s="63" t="s">
        <v>1978</v>
      </c>
      <c r="D376" s="63" t="s">
        <v>1258</v>
      </c>
      <c r="E376" s="63"/>
      <c r="F376" s="63"/>
      <c r="G376" s="108">
        <f t="shared" si="9"/>
        <v>0</v>
      </c>
      <c r="H376" s="108">
        <v>15</v>
      </c>
      <c r="I376" s="108">
        <v>15</v>
      </c>
      <c r="J376" s="126">
        <f t="shared" si="10"/>
        <v>0</v>
      </c>
      <c r="K376" s="242"/>
      <c r="L376" s="118"/>
      <c r="M376" s="121"/>
      <c r="N376" s="270"/>
    </row>
    <row r="377" spans="1:14" ht="15.9" customHeight="1" thickBot="1" x14ac:dyDescent="0.35">
      <c r="A377" s="63" t="s">
        <v>584</v>
      </c>
      <c r="B377" s="63" t="s">
        <v>585</v>
      </c>
      <c r="C377" s="63" t="s">
        <v>586</v>
      </c>
      <c r="D377" s="63" t="s">
        <v>1258</v>
      </c>
      <c r="E377" s="63">
        <v>10</v>
      </c>
      <c r="F377" s="63">
        <v>10</v>
      </c>
      <c r="G377" s="108">
        <f t="shared" si="9"/>
        <v>0</v>
      </c>
      <c r="H377" s="108"/>
      <c r="I377" s="108"/>
      <c r="J377" s="126">
        <f t="shared" si="10"/>
        <v>0</v>
      </c>
      <c r="K377" s="242"/>
      <c r="L377" s="118"/>
      <c r="M377" s="121"/>
      <c r="N377" s="270"/>
    </row>
    <row r="378" spans="1:14" ht="15.9" customHeight="1" thickBot="1" x14ac:dyDescent="0.35">
      <c r="A378" s="63" t="s">
        <v>584</v>
      </c>
      <c r="B378" s="63" t="s">
        <v>585</v>
      </c>
      <c r="C378" s="63" t="s">
        <v>587</v>
      </c>
      <c r="D378" s="63" t="s">
        <v>1258</v>
      </c>
      <c r="E378" s="63"/>
      <c r="F378" s="63"/>
      <c r="G378" s="108">
        <f t="shared" si="9"/>
        <v>0</v>
      </c>
      <c r="H378" s="108">
        <v>2</v>
      </c>
      <c r="I378" s="108">
        <v>2</v>
      </c>
      <c r="J378" s="126">
        <f t="shared" si="10"/>
        <v>0</v>
      </c>
      <c r="K378" s="242"/>
      <c r="L378" s="118"/>
      <c r="M378" s="121"/>
      <c r="N378" s="270"/>
    </row>
    <row r="379" spans="1:14" ht="15.9" customHeight="1" thickBot="1" x14ac:dyDescent="0.35">
      <c r="A379" s="63">
        <v>244</v>
      </c>
      <c r="B379" s="63"/>
      <c r="C379" s="146" t="s">
        <v>2155</v>
      </c>
      <c r="D379" s="63"/>
      <c r="E379" s="63"/>
      <c r="F379" s="63"/>
      <c r="G379" s="108">
        <f t="shared" si="9"/>
        <v>0</v>
      </c>
      <c r="H379" s="108"/>
      <c r="I379" s="108"/>
      <c r="J379" s="128">
        <f t="shared" si="10"/>
        <v>0</v>
      </c>
      <c r="K379" s="2"/>
      <c r="L379" s="118"/>
      <c r="M379" s="121"/>
      <c r="N379" s="119"/>
    </row>
    <row r="380" spans="1:14" ht="15.9" customHeight="1" thickBot="1" x14ac:dyDescent="0.35">
      <c r="A380" s="63">
        <v>244</v>
      </c>
      <c r="B380" s="63"/>
      <c r="C380" s="63" t="s">
        <v>2156</v>
      </c>
      <c r="D380" s="63"/>
      <c r="E380" s="63"/>
      <c r="F380" s="63"/>
      <c r="G380" s="108">
        <f t="shared" si="9"/>
        <v>0</v>
      </c>
      <c r="H380" s="108"/>
      <c r="I380" s="108"/>
      <c r="J380" s="128">
        <f t="shared" si="10"/>
        <v>0</v>
      </c>
      <c r="K380" s="2"/>
      <c r="L380" s="118"/>
      <c r="M380" s="121"/>
      <c r="N380" s="119"/>
    </row>
    <row r="381" spans="1:14" ht="15.9" customHeight="1" thickBot="1" x14ac:dyDescent="0.35">
      <c r="A381" s="63">
        <v>244</v>
      </c>
      <c r="B381" s="63"/>
      <c r="C381" s="63" t="s">
        <v>2157</v>
      </c>
      <c r="D381" s="63"/>
      <c r="E381" s="63"/>
      <c r="F381" s="63"/>
      <c r="G381" s="108">
        <f t="shared" si="9"/>
        <v>0</v>
      </c>
      <c r="H381" s="108"/>
      <c r="I381" s="108"/>
      <c r="J381" s="128">
        <f t="shared" si="10"/>
        <v>0</v>
      </c>
      <c r="K381" s="2"/>
      <c r="L381" s="118"/>
      <c r="M381" s="121"/>
      <c r="N381" s="119"/>
    </row>
    <row r="382" spans="1:14" ht="15.9" customHeight="1" thickBot="1" x14ac:dyDescent="0.35">
      <c r="A382" s="63">
        <v>244</v>
      </c>
      <c r="B382" s="63"/>
      <c r="C382" s="146" t="s">
        <v>2158</v>
      </c>
      <c r="D382" s="63"/>
      <c r="E382" s="63"/>
      <c r="F382" s="63"/>
      <c r="G382" s="108">
        <f t="shared" si="9"/>
        <v>0</v>
      </c>
      <c r="H382" s="108"/>
      <c r="I382" s="108"/>
      <c r="J382" s="128">
        <f t="shared" si="10"/>
        <v>0</v>
      </c>
      <c r="K382" s="2"/>
      <c r="L382" s="118"/>
      <c r="M382" s="121"/>
      <c r="N382" s="119"/>
    </row>
    <row r="383" spans="1:14" ht="15.9" customHeight="1" thickBot="1" x14ac:dyDescent="0.35">
      <c r="A383" s="63" t="s">
        <v>593</v>
      </c>
      <c r="B383" s="63" t="s">
        <v>1291</v>
      </c>
      <c r="C383" s="63" t="s">
        <v>1292</v>
      </c>
      <c r="D383" s="63" t="s">
        <v>1258</v>
      </c>
      <c r="E383" s="63"/>
      <c r="F383" s="63"/>
      <c r="G383" s="108">
        <f t="shared" si="9"/>
        <v>0</v>
      </c>
      <c r="H383" s="108"/>
      <c r="I383" s="108"/>
      <c r="J383" s="126">
        <f t="shared" si="10"/>
        <v>0</v>
      </c>
      <c r="K383" s="242"/>
      <c r="L383" s="118"/>
      <c r="M383" s="121"/>
      <c r="N383" s="270"/>
    </row>
    <row r="384" spans="1:14" ht="15.9" customHeight="1" thickBot="1" x14ac:dyDescent="0.35">
      <c r="A384" s="63" t="s">
        <v>593</v>
      </c>
      <c r="B384" s="63" t="s">
        <v>1291</v>
      </c>
      <c r="C384" s="63" t="s">
        <v>2083</v>
      </c>
      <c r="D384" s="63" t="s">
        <v>1258</v>
      </c>
      <c r="E384" s="63"/>
      <c r="F384" s="63"/>
      <c r="G384" s="108">
        <f t="shared" si="9"/>
        <v>0</v>
      </c>
      <c r="H384" s="108"/>
      <c r="I384" s="108"/>
      <c r="J384" s="126">
        <f t="shared" si="10"/>
        <v>0</v>
      </c>
      <c r="K384" s="242"/>
      <c r="L384" s="118"/>
      <c r="M384" s="121"/>
      <c r="N384" s="270"/>
    </row>
    <row r="385" spans="1:14" ht="15.9" customHeight="1" thickBot="1" x14ac:dyDescent="0.35">
      <c r="A385" s="63" t="s">
        <v>594</v>
      </c>
      <c r="B385" s="63" t="s">
        <v>595</v>
      </c>
      <c r="C385" s="63" t="s">
        <v>2082</v>
      </c>
      <c r="D385" s="63" t="s">
        <v>1258</v>
      </c>
      <c r="E385" s="63">
        <v>12</v>
      </c>
      <c r="F385" s="63">
        <v>12</v>
      </c>
      <c r="G385" s="108">
        <f t="shared" si="9"/>
        <v>0</v>
      </c>
      <c r="H385" s="108"/>
      <c r="I385" s="108"/>
      <c r="J385" s="126">
        <f t="shared" si="10"/>
        <v>0</v>
      </c>
      <c r="K385" s="242"/>
      <c r="L385" s="118"/>
      <c r="M385" s="121"/>
      <c r="N385" s="270"/>
    </row>
    <row r="386" spans="1:14" ht="15.9" customHeight="1" thickBot="1" x14ac:dyDescent="0.35">
      <c r="A386" s="63" t="s">
        <v>594</v>
      </c>
      <c r="B386" s="63" t="s">
        <v>595</v>
      </c>
      <c r="C386" s="63" t="s">
        <v>596</v>
      </c>
      <c r="D386" s="63" t="s">
        <v>1258</v>
      </c>
      <c r="E386" s="63"/>
      <c r="F386" s="63"/>
      <c r="G386" s="108">
        <f t="shared" si="9"/>
        <v>0</v>
      </c>
      <c r="H386" s="108">
        <v>14</v>
      </c>
      <c r="I386" s="108">
        <v>14</v>
      </c>
      <c r="J386" s="126">
        <f t="shared" si="10"/>
        <v>0</v>
      </c>
      <c r="K386" s="242"/>
      <c r="L386" s="118"/>
      <c r="M386" s="121"/>
      <c r="N386" s="270"/>
    </row>
    <row r="387" spans="1:14" ht="15.9" customHeight="1" thickBot="1" x14ac:dyDescent="0.35">
      <c r="A387" s="63" t="s">
        <v>599</v>
      </c>
      <c r="B387" s="63" t="s">
        <v>600</v>
      </c>
      <c r="C387" s="63" t="s">
        <v>602</v>
      </c>
      <c r="D387" s="63" t="s">
        <v>1258</v>
      </c>
      <c r="E387" s="106"/>
      <c r="F387" s="106"/>
      <c r="G387" s="58">
        <f t="shared" si="9"/>
        <v>0</v>
      </c>
      <c r="H387" s="107"/>
      <c r="I387" s="107"/>
      <c r="J387" s="126">
        <f t="shared" si="10"/>
        <v>0</v>
      </c>
      <c r="K387" s="242"/>
      <c r="L387" s="118"/>
      <c r="M387" s="121"/>
      <c r="N387" s="270"/>
    </row>
    <row r="388" spans="1:14" ht="15.9" customHeight="1" thickBot="1" x14ac:dyDescent="0.35">
      <c r="A388" s="63" t="s">
        <v>599</v>
      </c>
      <c r="B388" s="63" t="s">
        <v>600</v>
      </c>
      <c r="C388" s="63" t="s">
        <v>601</v>
      </c>
      <c r="D388" s="63" t="s">
        <v>1258</v>
      </c>
      <c r="E388" s="106">
        <v>7</v>
      </c>
      <c r="F388" s="106">
        <v>7</v>
      </c>
      <c r="G388" s="58">
        <f t="shared" si="9"/>
        <v>0</v>
      </c>
      <c r="H388" s="107"/>
      <c r="I388" s="107"/>
      <c r="J388" s="126">
        <f t="shared" si="10"/>
        <v>0</v>
      </c>
      <c r="K388" s="242"/>
      <c r="L388" s="118"/>
      <c r="M388" s="121"/>
      <c r="N388" s="270"/>
    </row>
    <row r="389" spans="1:14" ht="15.9" customHeight="1" thickBot="1" x14ac:dyDescent="0.35">
      <c r="A389" s="63" t="s">
        <v>604</v>
      </c>
      <c r="B389" s="63" t="s">
        <v>605</v>
      </c>
      <c r="C389" s="63" t="s">
        <v>606</v>
      </c>
      <c r="D389" s="63" t="s">
        <v>1258</v>
      </c>
      <c r="E389" s="63">
        <v>24</v>
      </c>
      <c r="F389" s="63">
        <v>24</v>
      </c>
      <c r="G389" s="108">
        <f t="shared" si="9"/>
        <v>0</v>
      </c>
      <c r="H389" s="108"/>
      <c r="I389" s="108"/>
      <c r="J389" s="126">
        <f t="shared" si="10"/>
        <v>0</v>
      </c>
      <c r="K389" s="242"/>
      <c r="L389" s="118"/>
      <c r="M389" s="121"/>
      <c r="N389" s="270"/>
    </row>
    <row r="390" spans="1:14" ht="15.9" customHeight="1" thickBot="1" x14ac:dyDescent="0.35">
      <c r="A390" s="63" t="s">
        <v>604</v>
      </c>
      <c r="B390" s="63" t="s">
        <v>605</v>
      </c>
      <c r="C390" s="63" t="s">
        <v>1866</v>
      </c>
      <c r="D390" s="63" t="s">
        <v>1258</v>
      </c>
      <c r="E390" s="63"/>
      <c r="F390" s="63"/>
      <c r="G390" s="108">
        <f t="shared" si="9"/>
        <v>0</v>
      </c>
      <c r="H390" s="108">
        <v>12</v>
      </c>
      <c r="I390" s="108">
        <v>12</v>
      </c>
      <c r="J390" s="126">
        <f t="shared" si="10"/>
        <v>0</v>
      </c>
      <c r="K390" s="242"/>
      <c r="L390" s="118"/>
      <c r="M390" s="121"/>
      <c r="N390" s="270"/>
    </row>
    <row r="391" spans="1:14" ht="15.9" customHeight="1" thickBot="1" x14ac:dyDescent="0.35">
      <c r="A391" s="63">
        <v>255</v>
      </c>
      <c r="B391" s="63" t="s">
        <v>1242</v>
      </c>
      <c r="C391" s="63" t="s">
        <v>1865</v>
      </c>
      <c r="D391" s="63"/>
      <c r="E391" s="63">
        <v>8</v>
      </c>
      <c r="F391" s="63">
        <v>8</v>
      </c>
      <c r="G391" s="108">
        <f t="shared" si="9"/>
        <v>0</v>
      </c>
      <c r="H391" s="108"/>
      <c r="I391" s="108"/>
      <c r="J391" s="128">
        <f t="shared" si="10"/>
        <v>0</v>
      </c>
      <c r="K391" s="242"/>
      <c r="L391" s="118"/>
      <c r="M391" s="121"/>
      <c r="N391" s="270"/>
    </row>
    <row r="392" spans="1:14" ht="15.9" customHeight="1" thickBot="1" x14ac:dyDescent="0.35">
      <c r="A392" s="63">
        <v>255</v>
      </c>
      <c r="B392" s="63" t="s">
        <v>1242</v>
      </c>
      <c r="C392" s="63"/>
      <c r="D392" s="63"/>
      <c r="E392" s="63"/>
      <c r="F392" s="63"/>
      <c r="G392" s="108">
        <f t="shared" ref="G392:G461" si="11">F392-E392</f>
        <v>0</v>
      </c>
      <c r="H392" s="108"/>
      <c r="I392" s="108"/>
      <c r="J392" s="128">
        <f t="shared" ref="J392:J463" si="12">I392-H392</f>
        <v>0</v>
      </c>
      <c r="K392" s="242"/>
      <c r="L392" s="118"/>
      <c r="M392" s="121"/>
      <c r="N392" s="270"/>
    </row>
    <row r="393" spans="1:14" ht="15.9" customHeight="1" thickBot="1" x14ac:dyDescent="0.35">
      <c r="A393" s="63" t="s">
        <v>610</v>
      </c>
      <c r="B393" s="63" t="s">
        <v>611</v>
      </c>
      <c r="C393" s="63" t="s">
        <v>1936</v>
      </c>
      <c r="D393" s="63" t="s">
        <v>1258</v>
      </c>
      <c r="E393" s="63">
        <v>6</v>
      </c>
      <c r="F393" s="63">
        <v>6</v>
      </c>
      <c r="G393" s="108">
        <f t="shared" si="11"/>
        <v>0</v>
      </c>
      <c r="H393" s="108"/>
      <c r="I393" s="108"/>
      <c r="J393" s="126">
        <f t="shared" si="12"/>
        <v>0</v>
      </c>
      <c r="K393" s="242"/>
      <c r="L393" s="118"/>
      <c r="M393" s="121"/>
      <c r="N393" s="270"/>
    </row>
    <row r="394" spans="1:14" ht="15.9" customHeight="1" thickBot="1" x14ac:dyDescent="0.35">
      <c r="A394" s="63" t="s">
        <v>610</v>
      </c>
      <c r="B394" s="63" t="s">
        <v>611</v>
      </c>
      <c r="C394" s="63" t="s">
        <v>1937</v>
      </c>
      <c r="D394" s="63" t="s">
        <v>1258</v>
      </c>
      <c r="E394" s="63"/>
      <c r="F394" s="63"/>
      <c r="G394" s="108">
        <f t="shared" si="11"/>
        <v>0</v>
      </c>
      <c r="H394" s="108">
        <v>8</v>
      </c>
      <c r="I394" s="108">
        <v>8</v>
      </c>
      <c r="J394" s="126">
        <f t="shared" si="12"/>
        <v>0</v>
      </c>
      <c r="K394" s="242"/>
      <c r="L394" s="118"/>
      <c r="M394" s="121"/>
      <c r="N394" s="270"/>
    </row>
    <row r="395" spans="1:14" ht="15.9" customHeight="1" thickBot="1" x14ac:dyDescent="0.35">
      <c r="A395" s="63" t="s">
        <v>613</v>
      </c>
      <c r="B395" s="63" t="s">
        <v>614</v>
      </c>
      <c r="C395" s="63" t="s">
        <v>615</v>
      </c>
      <c r="D395" s="63" t="s">
        <v>1258</v>
      </c>
      <c r="E395" s="106">
        <v>14</v>
      </c>
      <c r="F395" s="106">
        <v>14</v>
      </c>
      <c r="G395" s="107">
        <f t="shared" si="11"/>
        <v>0</v>
      </c>
      <c r="H395" s="107"/>
      <c r="I395" s="107"/>
      <c r="J395" s="127">
        <f t="shared" si="12"/>
        <v>0</v>
      </c>
      <c r="K395" s="242"/>
      <c r="L395" s="118"/>
      <c r="M395" s="121"/>
      <c r="N395" s="270"/>
    </row>
    <row r="396" spans="1:14" ht="15.9" customHeight="1" thickBot="1" x14ac:dyDescent="0.35">
      <c r="A396" s="63" t="s">
        <v>613</v>
      </c>
      <c r="B396" s="63" t="s">
        <v>614</v>
      </c>
      <c r="C396" s="63" t="s">
        <v>616</v>
      </c>
      <c r="D396" s="63" t="s">
        <v>1258</v>
      </c>
      <c r="E396" s="106"/>
      <c r="F396" s="106"/>
      <c r="G396" s="107">
        <f t="shared" si="11"/>
        <v>0</v>
      </c>
      <c r="H396" s="107">
        <v>7</v>
      </c>
      <c r="I396" s="107">
        <v>7</v>
      </c>
      <c r="J396" s="127">
        <f t="shared" si="12"/>
        <v>0</v>
      </c>
      <c r="K396" s="242"/>
      <c r="L396" s="118"/>
      <c r="M396" s="121"/>
      <c r="N396" s="270"/>
    </row>
    <row r="397" spans="1:14" ht="15.9" customHeight="1" thickBot="1" x14ac:dyDescent="0.35">
      <c r="A397" s="63" t="s">
        <v>617</v>
      </c>
      <c r="B397" s="63" t="s">
        <v>618</v>
      </c>
      <c r="C397" s="63" t="s">
        <v>619</v>
      </c>
      <c r="D397" s="63" t="s">
        <v>1258</v>
      </c>
      <c r="E397" s="106"/>
      <c r="F397" s="106"/>
      <c r="G397" s="58">
        <f t="shared" si="11"/>
        <v>0</v>
      </c>
      <c r="H397" s="107">
        <v>2</v>
      </c>
      <c r="I397" s="107">
        <v>2</v>
      </c>
      <c r="J397" s="126">
        <f t="shared" si="12"/>
        <v>0</v>
      </c>
      <c r="K397" s="242"/>
      <c r="L397" s="118"/>
      <c r="M397" s="121"/>
      <c r="N397" s="270"/>
    </row>
    <row r="398" spans="1:14" ht="15.9" customHeight="1" thickBot="1" x14ac:dyDescent="0.35">
      <c r="A398" s="63" t="s">
        <v>617</v>
      </c>
      <c r="B398" s="63" t="s">
        <v>618</v>
      </c>
      <c r="C398" s="63" t="s">
        <v>620</v>
      </c>
      <c r="D398" s="63" t="s">
        <v>1258</v>
      </c>
      <c r="E398" s="106">
        <v>4</v>
      </c>
      <c r="F398" s="106">
        <v>4</v>
      </c>
      <c r="G398" s="58">
        <f t="shared" si="11"/>
        <v>0</v>
      </c>
      <c r="H398" s="107"/>
      <c r="I398" s="107"/>
      <c r="J398" s="126">
        <f t="shared" si="12"/>
        <v>0</v>
      </c>
      <c r="K398" s="242"/>
      <c r="L398" s="118"/>
      <c r="M398" s="121"/>
      <c r="N398" s="270"/>
    </row>
    <row r="399" spans="1:14" ht="15.9" customHeight="1" thickBot="1" x14ac:dyDescent="0.35">
      <c r="A399" s="63" t="s">
        <v>621</v>
      </c>
      <c r="B399" s="63" t="s">
        <v>622</v>
      </c>
      <c r="C399" s="63" t="s">
        <v>2135</v>
      </c>
      <c r="D399" s="63" t="s">
        <v>1258</v>
      </c>
      <c r="E399" s="63">
        <v>8</v>
      </c>
      <c r="F399" s="63">
        <v>8</v>
      </c>
      <c r="G399" s="108">
        <f t="shared" si="11"/>
        <v>0</v>
      </c>
      <c r="H399" s="108"/>
      <c r="I399" s="108"/>
      <c r="J399" s="128">
        <f t="shared" si="12"/>
        <v>0</v>
      </c>
      <c r="K399" s="265"/>
      <c r="L399" s="130"/>
      <c r="M399" s="123"/>
      <c r="N399" s="270"/>
    </row>
    <row r="400" spans="1:14" ht="15.9" customHeight="1" thickBot="1" x14ac:dyDescent="0.35">
      <c r="A400" s="63" t="s">
        <v>621</v>
      </c>
      <c r="B400" s="63" t="s">
        <v>622</v>
      </c>
      <c r="C400" s="63" t="s">
        <v>2136</v>
      </c>
      <c r="D400" s="63" t="s">
        <v>1258</v>
      </c>
      <c r="E400" s="63"/>
      <c r="F400" s="63"/>
      <c r="G400" s="108">
        <f t="shared" si="11"/>
        <v>0</v>
      </c>
      <c r="H400" s="108">
        <v>7</v>
      </c>
      <c r="I400" s="108">
        <v>7</v>
      </c>
      <c r="J400" s="128">
        <f t="shared" si="12"/>
        <v>0</v>
      </c>
      <c r="K400" s="265"/>
      <c r="L400" s="130"/>
      <c r="M400" s="123"/>
      <c r="N400" s="270"/>
    </row>
    <row r="401" spans="1:14" ht="15.9" customHeight="1" thickBot="1" x14ac:dyDescent="0.35">
      <c r="A401" s="63" t="s">
        <v>621</v>
      </c>
      <c r="B401" s="63" t="s">
        <v>622</v>
      </c>
      <c r="C401" s="63" t="s">
        <v>2163</v>
      </c>
      <c r="D401" s="63" t="s">
        <v>1258</v>
      </c>
      <c r="E401" s="63">
        <v>12</v>
      </c>
      <c r="F401" s="63">
        <v>12</v>
      </c>
      <c r="G401" s="108">
        <f t="shared" si="11"/>
        <v>0</v>
      </c>
      <c r="H401" s="108"/>
      <c r="I401" s="108"/>
      <c r="J401" s="128">
        <f t="shared" si="12"/>
        <v>0</v>
      </c>
      <c r="K401" s="265"/>
      <c r="L401" s="130"/>
      <c r="M401" s="123"/>
      <c r="N401" s="270"/>
    </row>
    <row r="402" spans="1:14" ht="15.9" customHeight="1" thickBot="1" x14ac:dyDescent="0.35">
      <c r="A402" s="63" t="s">
        <v>621</v>
      </c>
      <c r="B402" s="63" t="s">
        <v>622</v>
      </c>
      <c r="C402" s="63" t="s">
        <v>2164</v>
      </c>
      <c r="D402" s="63" t="s">
        <v>1258</v>
      </c>
      <c r="E402" s="63"/>
      <c r="F402" s="63"/>
      <c r="G402" s="108">
        <f t="shared" si="11"/>
        <v>0</v>
      </c>
      <c r="H402" s="108">
        <v>1</v>
      </c>
      <c r="I402" s="108">
        <v>1</v>
      </c>
      <c r="J402" s="128">
        <f t="shared" si="12"/>
        <v>0</v>
      </c>
      <c r="K402" s="265"/>
      <c r="L402" s="130"/>
      <c r="M402" s="123"/>
      <c r="N402" s="270"/>
    </row>
    <row r="403" spans="1:14" ht="15.9" customHeight="1" thickBot="1" x14ac:dyDescent="0.35">
      <c r="A403" s="63" t="s">
        <v>623</v>
      </c>
      <c r="B403" s="63" t="s">
        <v>624</v>
      </c>
      <c r="C403" s="63" t="s">
        <v>1986</v>
      </c>
      <c r="D403" s="63" t="s">
        <v>1258</v>
      </c>
      <c r="E403" s="63">
        <v>9</v>
      </c>
      <c r="F403" s="63">
        <v>9</v>
      </c>
      <c r="G403" s="108">
        <f t="shared" si="11"/>
        <v>0</v>
      </c>
      <c r="H403" s="108"/>
      <c r="I403" s="108"/>
      <c r="J403" s="126">
        <f t="shared" si="12"/>
        <v>0</v>
      </c>
      <c r="K403" s="242"/>
      <c r="L403" s="118"/>
      <c r="M403" s="121"/>
      <c r="N403" s="270"/>
    </row>
    <row r="404" spans="1:14" ht="15.9" customHeight="1" thickBot="1" x14ac:dyDescent="0.35">
      <c r="A404" s="63" t="s">
        <v>623</v>
      </c>
      <c r="B404" s="63" t="s">
        <v>624</v>
      </c>
      <c r="C404" s="63" t="s">
        <v>1987</v>
      </c>
      <c r="D404" s="63" t="s">
        <v>1258</v>
      </c>
      <c r="E404" s="63"/>
      <c r="F404" s="63"/>
      <c r="G404" s="108">
        <f t="shared" si="11"/>
        <v>0</v>
      </c>
      <c r="H404" s="108">
        <v>3</v>
      </c>
      <c r="I404" s="108">
        <v>3</v>
      </c>
      <c r="J404" s="126">
        <f t="shared" si="12"/>
        <v>0</v>
      </c>
      <c r="K404" s="242"/>
      <c r="L404" s="118"/>
      <c r="M404" s="121"/>
      <c r="N404" s="270"/>
    </row>
    <row r="405" spans="1:14" ht="15.9" customHeight="1" thickBot="1" x14ac:dyDescent="0.35">
      <c r="A405" s="63" t="s">
        <v>626</v>
      </c>
      <c r="B405" s="63" t="s">
        <v>627</v>
      </c>
      <c r="C405" s="63" t="s">
        <v>1988</v>
      </c>
      <c r="D405" s="63" t="s">
        <v>1258</v>
      </c>
      <c r="E405" s="63">
        <v>16</v>
      </c>
      <c r="F405" s="63">
        <v>16</v>
      </c>
      <c r="G405" s="108">
        <f t="shared" si="11"/>
        <v>0</v>
      </c>
      <c r="H405" s="108"/>
      <c r="I405" s="108"/>
      <c r="J405" s="128">
        <f t="shared" si="12"/>
        <v>0</v>
      </c>
      <c r="K405" s="242"/>
      <c r="L405" s="130"/>
      <c r="M405" s="273"/>
      <c r="N405" s="270"/>
    </row>
    <row r="406" spans="1:14" ht="15.9" customHeight="1" thickBot="1" x14ac:dyDescent="0.35">
      <c r="A406" s="63" t="s">
        <v>626</v>
      </c>
      <c r="B406" s="63" t="s">
        <v>627</v>
      </c>
      <c r="C406" s="63" t="s">
        <v>1989</v>
      </c>
      <c r="D406" s="63" t="s">
        <v>1258</v>
      </c>
      <c r="E406" s="63"/>
      <c r="F406" s="63"/>
      <c r="G406" s="108">
        <f t="shared" si="11"/>
        <v>0</v>
      </c>
      <c r="H406" s="108">
        <v>8</v>
      </c>
      <c r="I406" s="108">
        <v>8</v>
      </c>
      <c r="J406" s="128">
        <f t="shared" si="12"/>
        <v>0</v>
      </c>
      <c r="K406" s="242"/>
      <c r="L406" s="130"/>
      <c r="M406" s="273"/>
      <c r="N406" s="270"/>
    </row>
    <row r="407" spans="1:14" ht="15.9" customHeight="1" thickBot="1" x14ac:dyDescent="0.35">
      <c r="A407" s="63" t="s">
        <v>628</v>
      </c>
      <c r="B407" s="63" t="s">
        <v>629</v>
      </c>
      <c r="C407" s="63" t="s">
        <v>1991</v>
      </c>
      <c r="D407" s="63" t="s">
        <v>1258</v>
      </c>
      <c r="E407" s="63"/>
      <c r="F407" s="63"/>
      <c r="G407" s="108">
        <f t="shared" si="11"/>
        <v>0</v>
      </c>
      <c r="H407" s="108">
        <v>47</v>
      </c>
      <c r="I407" s="108">
        <v>47</v>
      </c>
      <c r="J407" s="128">
        <f t="shared" si="12"/>
        <v>0</v>
      </c>
      <c r="K407" s="242"/>
      <c r="L407" s="130"/>
      <c r="M407" s="272"/>
      <c r="N407" s="270"/>
    </row>
    <row r="408" spans="1:14" ht="15.9" customHeight="1" thickBot="1" x14ac:dyDescent="0.35">
      <c r="A408" s="63" t="s">
        <v>628</v>
      </c>
      <c r="B408" s="63" t="s">
        <v>629</v>
      </c>
      <c r="C408" s="63" t="s">
        <v>1990</v>
      </c>
      <c r="D408" s="63" t="s">
        <v>1258</v>
      </c>
      <c r="E408" s="63">
        <v>66</v>
      </c>
      <c r="F408" s="63">
        <v>66</v>
      </c>
      <c r="G408" s="108">
        <f t="shared" si="11"/>
        <v>0</v>
      </c>
      <c r="H408" s="108"/>
      <c r="I408" s="108"/>
      <c r="J408" s="128">
        <f t="shared" si="12"/>
        <v>0</v>
      </c>
      <c r="K408" s="242"/>
      <c r="L408" s="130"/>
      <c r="M408" s="272"/>
      <c r="N408" s="270"/>
    </row>
    <row r="409" spans="1:14" ht="15.9" customHeight="1" thickBot="1" x14ac:dyDescent="0.35">
      <c r="A409" s="63" t="s">
        <v>632</v>
      </c>
      <c r="B409" s="63" t="s">
        <v>633</v>
      </c>
      <c r="C409" s="63" t="s">
        <v>634</v>
      </c>
      <c r="D409" s="63" t="s">
        <v>1258</v>
      </c>
      <c r="E409" s="106">
        <v>3</v>
      </c>
      <c r="F409" s="106">
        <v>3</v>
      </c>
      <c r="G409" s="58">
        <f t="shared" si="11"/>
        <v>0</v>
      </c>
      <c r="H409" s="107"/>
      <c r="I409" s="107"/>
      <c r="J409" s="126">
        <f t="shared" si="12"/>
        <v>0</v>
      </c>
      <c r="K409" s="242"/>
      <c r="L409" s="118"/>
      <c r="M409" s="121"/>
      <c r="N409" s="270"/>
    </row>
    <row r="410" spans="1:14" ht="15.9" customHeight="1" thickBot="1" x14ac:dyDescent="0.35">
      <c r="A410" s="63" t="s">
        <v>632</v>
      </c>
      <c r="B410" s="63" t="s">
        <v>633</v>
      </c>
      <c r="C410" s="63" t="s">
        <v>635</v>
      </c>
      <c r="D410" s="63" t="s">
        <v>1258</v>
      </c>
      <c r="E410" s="106"/>
      <c r="F410" s="106"/>
      <c r="G410" s="58">
        <f t="shared" si="11"/>
        <v>0</v>
      </c>
      <c r="H410" s="107"/>
      <c r="I410" s="107"/>
      <c r="J410" s="126">
        <f t="shared" si="12"/>
        <v>0</v>
      </c>
      <c r="K410" s="242"/>
      <c r="L410" s="118"/>
      <c r="M410" s="121"/>
      <c r="N410" s="270"/>
    </row>
    <row r="411" spans="1:14" ht="15.9" customHeight="1" thickBot="1" x14ac:dyDescent="0.35">
      <c r="A411" s="63" t="s">
        <v>638</v>
      </c>
      <c r="B411" s="63" t="s">
        <v>639</v>
      </c>
      <c r="C411" s="63" t="s">
        <v>640</v>
      </c>
      <c r="D411" s="63" t="s">
        <v>1258</v>
      </c>
      <c r="E411" s="80">
        <v>10</v>
      </c>
      <c r="F411" s="80">
        <v>10</v>
      </c>
      <c r="G411" s="58">
        <f t="shared" si="11"/>
        <v>0</v>
      </c>
      <c r="H411" s="58"/>
      <c r="I411" s="58"/>
      <c r="J411" s="126">
        <f t="shared" si="12"/>
        <v>0</v>
      </c>
      <c r="K411" s="242"/>
      <c r="L411" s="118"/>
      <c r="M411" s="121"/>
      <c r="N411" s="270"/>
    </row>
    <row r="412" spans="1:14" ht="15.9" customHeight="1" thickBot="1" x14ac:dyDescent="0.35">
      <c r="A412" s="63" t="s">
        <v>638</v>
      </c>
      <c r="B412" s="63" t="s">
        <v>639</v>
      </c>
      <c r="C412" s="63" t="s">
        <v>641</v>
      </c>
      <c r="D412" s="63" t="s">
        <v>1258</v>
      </c>
      <c r="E412" s="80"/>
      <c r="F412" s="80"/>
      <c r="G412" s="58">
        <f t="shared" si="11"/>
        <v>0</v>
      </c>
      <c r="H412" s="58">
        <v>8</v>
      </c>
      <c r="I412" s="58">
        <v>8</v>
      </c>
      <c r="J412" s="126">
        <f t="shared" si="12"/>
        <v>0</v>
      </c>
      <c r="K412" s="242"/>
      <c r="L412" s="118"/>
      <c r="M412" s="121"/>
      <c r="N412" s="270"/>
    </row>
    <row r="413" spans="1:14" ht="15.9" customHeight="1" thickBot="1" x14ac:dyDescent="0.35">
      <c r="A413" s="63" t="s">
        <v>642</v>
      </c>
      <c r="B413" s="63" t="s">
        <v>643</v>
      </c>
      <c r="C413" s="63" t="s">
        <v>645</v>
      </c>
      <c r="D413" s="63" t="s">
        <v>1258</v>
      </c>
      <c r="E413" s="106"/>
      <c r="F413" s="106"/>
      <c r="G413" s="58">
        <f t="shared" si="11"/>
        <v>0</v>
      </c>
      <c r="H413" s="107">
        <v>17</v>
      </c>
      <c r="I413" s="107">
        <v>17</v>
      </c>
      <c r="J413" s="126">
        <f t="shared" si="12"/>
        <v>0</v>
      </c>
      <c r="K413" s="242"/>
      <c r="L413" s="118"/>
      <c r="M413" s="121"/>
      <c r="N413" s="270"/>
    </row>
    <row r="414" spans="1:14" ht="15.9" customHeight="1" thickBot="1" x14ac:dyDescent="0.35">
      <c r="A414" s="63" t="s">
        <v>642</v>
      </c>
      <c r="B414" s="63" t="s">
        <v>643</v>
      </c>
      <c r="C414" s="63" t="s">
        <v>644</v>
      </c>
      <c r="D414" s="63" t="s">
        <v>1258</v>
      </c>
      <c r="E414" s="106">
        <v>52</v>
      </c>
      <c r="F414" s="106">
        <v>52</v>
      </c>
      <c r="G414" s="58">
        <f t="shared" si="11"/>
        <v>0</v>
      </c>
      <c r="H414" s="107"/>
      <c r="I414" s="107"/>
      <c r="J414" s="126">
        <f t="shared" si="12"/>
        <v>0</v>
      </c>
      <c r="K414" s="242"/>
      <c r="L414" s="118"/>
      <c r="M414" s="121"/>
      <c r="N414" s="270"/>
    </row>
    <row r="415" spans="1:14" ht="15.9" customHeight="1" thickBot="1" x14ac:dyDescent="0.35">
      <c r="A415" s="63" t="s">
        <v>646</v>
      </c>
      <c r="B415" s="63" t="s">
        <v>647</v>
      </c>
      <c r="C415" s="63" t="s">
        <v>1869</v>
      </c>
      <c r="D415" s="63" t="s">
        <v>1258</v>
      </c>
      <c r="E415" s="63"/>
      <c r="F415" s="63"/>
      <c r="G415" s="108">
        <f t="shared" si="11"/>
        <v>0</v>
      </c>
      <c r="H415" s="108">
        <v>22</v>
      </c>
      <c r="I415" s="108">
        <v>22</v>
      </c>
      <c r="J415" s="126">
        <f t="shared" si="12"/>
        <v>0</v>
      </c>
      <c r="K415" s="242"/>
      <c r="L415" s="118"/>
      <c r="M415" s="121"/>
      <c r="N415" s="270"/>
    </row>
    <row r="416" spans="1:14" ht="15.9" customHeight="1" thickBot="1" x14ac:dyDescent="0.35">
      <c r="A416" s="63" t="s">
        <v>646</v>
      </c>
      <c r="B416" s="63" t="s">
        <v>647</v>
      </c>
      <c r="C416" s="63" t="s">
        <v>1870</v>
      </c>
      <c r="D416" s="63" t="s">
        <v>1258</v>
      </c>
      <c r="E416" s="63"/>
      <c r="F416" s="63"/>
      <c r="G416" s="108">
        <f t="shared" si="11"/>
        <v>0</v>
      </c>
      <c r="H416" s="108">
        <v>13</v>
      </c>
      <c r="I416" s="108">
        <v>13</v>
      </c>
      <c r="J416" s="126">
        <f t="shared" si="12"/>
        <v>0</v>
      </c>
      <c r="K416" s="242"/>
      <c r="L416" s="118"/>
      <c r="M416" s="121"/>
      <c r="N416" s="270"/>
    </row>
    <row r="417" spans="1:14" ht="15.9" customHeight="1" thickBot="1" x14ac:dyDescent="0.35">
      <c r="A417" s="63" t="s">
        <v>646</v>
      </c>
      <c r="B417" s="63" t="s">
        <v>647</v>
      </c>
      <c r="C417" s="63" t="s">
        <v>1868</v>
      </c>
      <c r="D417" s="63" t="s">
        <v>1258</v>
      </c>
      <c r="E417" s="63">
        <v>16</v>
      </c>
      <c r="F417" s="63">
        <v>16</v>
      </c>
      <c r="G417" s="108">
        <f t="shared" si="11"/>
        <v>0</v>
      </c>
      <c r="H417" s="108"/>
      <c r="I417" s="108"/>
      <c r="J417" s="126">
        <f t="shared" si="12"/>
        <v>0</v>
      </c>
      <c r="K417" s="242"/>
      <c r="L417" s="118"/>
      <c r="M417" s="121"/>
      <c r="N417" s="270"/>
    </row>
    <row r="418" spans="1:14" ht="15.9" customHeight="1" thickBot="1" x14ac:dyDescent="0.35">
      <c r="A418" s="63" t="s">
        <v>646</v>
      </c>
      <c r="B418" s="63" t="s">
        <v>647</v>
      </c>
      <c r="C418" s="63" t="s">
        <v>1867</v>
      </c>
      <c r="D418" s="63" t="s">
        <v>1258</v>
      </c>
      <c r="E418" s="63">
        <v>26</v>
      </c>
      <c r="F418" s="63">
        <v>26</v>
      </c>
      <c r="G418" s="108">
        <f t="shared" si="11"/>
        <v>0</v>
      </c>
      <c r="H418" s="108"/>
      <c r="I418" s="108"/>
      <c r="J418" s="126">
        <f t="shared" si="12"/>
        <v>0</v>
      </c>
      <c r="K418" s="242"/>
      <c r="L418" s="118"/>
      <c r="M418" s="121"/>
      <c r="N418" s="270"/>
    </row>
    <row r="419" spans="1:14" ht="15.9" customHeight="1" thickBot="1" x14ac:dyDescent="0.35">
      <c r="A419" s="63" t="s">
        <v>648</v>
      </c>
      <c r="B419" s="63" t="s">
        <v>649</v>
      </c>
      <c r="C419" s="63" t="s">
        <v>2084</v>
      </c>
      <c r="D419" s="63" t="s">
        <v>1258</v>
      </c>
      <c r="E419" s="63">
        <v>25</v>
      </c>
      <c r="F419" s="63">
        <v>25</v>
      </c>
      <c r="G419" s="108">
        <f t="shared" si="11"/>
        <v>0</v>
      </c>
      <c r="H419" s="108"/>
      <c r="I419" s="108"/>
      <c r="J419" s="126">
        <f t="shared" si="12"/>
        <v>0</v>
      </c>
      <c r="K419" s="242"/>
      <c r="L419" s="118"/>
      <c r="M419" s="121"/>
      <c r="N419" s="270"/>
    </row>
    <row r="420" spans="1:14" ht="15.9" customHeight="1" thickBot="1" x14ac:dyDescent="0.35">
      <c r="A420" s="63" t="s">
        <v>648</v>
      </c>
      <c r="B420" s="63" t="s">
        <v>649</v>
      </c>
      <c r="C420" s="63" t="s">
        <v>2085</v>
      </c>
      <c r="D420" s="63" t="s">
        <v>1258</v>
      </c>
      <c r="E420" s="63"/>
      <c r="F420" s="63"/>
      <c r="G420" s="108">
        <f t="shared" si="11"/>
        <v>0</v>
      </c>
      <c r="H420" s="108">
        <v>17</v>
      </c>
      <c r="I420" s="108">
        <v>17</v>
      </c>
      <c r="J420" s="126">
        <f t="shared" si="12"/>
        <v>0</v>
      </c>
      <c r="K420" s="242"/>
      <c r="L420" s="118"/>
      <c r="M420" s="121"/>
      <c r="N420" s="270"/>
    </row>
    <row r="421" spans="1:14" ht="15.9" customHeight="1" thickBot="1" x14ac:dyDescent="0.35">
      <c r="A421" s="63" t="s">
        <v>650</v>
      </c>
      <c r="B421" s="63" t="s">
        <v>1244</v>
      </c>
      <c r="C421" s="63" t="s">
        <v>2181</v>
      </c>
      <c r="D421" s="63" t="s">
        <v>1258</v>
      </c>
      <c r="E421" s="111"/>
      <c r="F421" s="111"/>
      <c r="G421" s="112">
        <f t="shared" si="11"/>
        <v>0</v>
      </c>
      <c r="H421" s="112"/>
      <c r="I421" s="112"/>
      <c r="J421" s="129">
        <f t="shared" si="12"/>
        <v>0</v>
      </c>
      <c r="K421" s="266"/>
      <c r="L421" s="147"/>
      <c r="M421" s="148"/>
      <c r="N421" s="270"/>
    </row>
    <row r="422" spans="1:14" ht="15.9" customHeight="1" thickBot="1" x14ac:dyDescent="0.35">
      <c r="A422" s="63" t="s">
        <v>650</v>
      </c>
      <c r="B422" s="63" t="s">
        <v>1244</v>
      </c>
      <c r="C422" s="63" t="s">
        <v>2182</v>
      </c>
      <c r="D422" s="63" t="s">
        <v>1258</v>
      </c>
      <c r="E422" s="111"/>
      <c r="F422" s="111"/>
      <c r="G422" s="112">
        <f t="shared" si="11"/>
        <v>0</v>
      </c>
      <c r="H422" s="112"/>
      <c r="I422" s="112"/>
      <c r="J422" s="129">
        <f t="shared" si="12"/>
        <v>0</v>
      </c>
      <c r="K422" s="266"/>
      <c r="L422" s="147"/>
      <c r="M422" s="148"/>
      <c r="N422" s="270"/>
    </row>
    <row r="423" spans="1:14" ht="15.9" customHeight="1" thickBot="1" x14ac:dyDescent="0.35">
      <c r="A423" s="63" t="s">
        <v>650</v>
      </c>
      <c r="B423" s="63" t="s">
        <v>1272</v>
      </c>
      <c r="C423" s="63" t="s">
        <v>1293</v>
      </c>
      <c r="D423" s="63" t="s">
        <v>1258</v>
      </c>
      <c r="E423" s="106"/>
      <c r="F423" s="106"/>
      <c r="G423" s="58">
        <f t="shared" si="11"/>
        <v>0</v>
      </c>
      <c r="H423" s="107"/>
      <c r="I423" s="107"/>
      <c r="J423" s="126">
        <f t="shared" si="12"/>
        <v>0</v>
      </c>
      <c r="K423" s="242"/>
      <c r="L423" s="118"/>
      <c r="M423" s="121"/>
      <c r="N423" s="270"/>
    </row>
    <row r="424" spans="1:14" ht="15.9" customHeight="1" thickBot="1" x14ac:dyDescent="0.35">
      <c r="A424" s="63" t="s">
        <v>650</v>
      </c>
      <c r="B424" s="63" t="s">
        <v>1272</v>
      </c>
      <c r="C424" s="63" t="s">
        <v>1294</v>
      </c>
      <c r="D424" s="63" t="s">
        <v>1258</v>
      </c>
      <c r="E424" s="106"/>
      <c r="F424" s="106"/>
      <c r="G424" s="58">
        <f t="shared" si="11"/>
        <v>0</v>
      </c>
      <c r="H424" s="107"/>
      <c r="I424" s="107"/>
      <c r="J424" s="126">
        <f t="shared" si="12"/>
        <v>0</v>
      </c>
      <c r="K424" s="242"/>
      <c r="L424" s="118"/>
      <c r="M424" s="121"/>
      <c r="N424" s="270"/>
    </row>
    <row r="425" spans="1:14" ht="15.9" customHeight="1" thickBot="1" x14ac:dyDescent="0.35">
      <c r="A425" s="63">
        <v>278</v>
      </c>
      <c r="B425" s="63" t="s">
        <v>2014</v>
      </c>
      <c r="C425" s="63" t="s">
        <v>2086</v>
      </c>
      <c r="D425" s="63"/>
      <c r="E425" s="63">
        <v>11</v>
      </c>
      <c r="F425" s="63">
        <v>11</v>
      </c>
      <c r="G425" s="108">
        <f t="shared" si="11"/>
        <v>0</v>
      </c>
      <c r="H425" s="108"/>
      <c r="I425" s="108"/>
      <c r="J425" s="128">
        <f t="shared" si="12"/>
        <v>0</v>
      </c>
      <c r="K425" s="46"/>
      <c r="L425" s="118"/>
      <c r="M425" s="121"/>
      <c r="N425" s="119"/>
    </row>
    <row r="426" spans="1:14" ht="15.9" customHeight="1" thickBot="1" x14ac:dyDescent="0.35">
      <c r="A426" s="63">
        <v>278</v>
      </c>
      <c r="B426" s="63" t="s">
        <v>2014</v>
      </c>
      <c r="C426" s="63" t="s">
        <v>2087</v>
      </c>
      <c r="D426" s="63"/>
      <c r="E426" s="63"/>
      <c r="F426" s="63"/>
      <c r="G426" s="108">
        <f t="shared" si="11"/>
        <v>0</v>
      </c>
      <c r="H426" s="108">
        <v>11</v>
      </c>
      <c r="I426" s="108">
        <v>11</v>
      </c>
      <c r="J426" s="128">
        <f t="shared" si="12"/>
        <v>0</v>
      </c>
      <c r="K426" s="46"/>
      <c r="L426" s="118"/>
      <c r="M426" s="121"/>
      <c r="N426" s="119"/>
    </row>
    <row r="427" spans="1:14" ht="15.9" customHeight="1" thickBot="1" x14ac:dyDescent="0.35">
      <c r="A427" s="63" t="s">
        <v>653</v>
      </c>
      <c r="B427" s="63" t="s">
        <v>1207</v>
      </c>
      <c r="C427" s="63" t="s">
        <v>1208</v>
      </c>
      <c r="D427" s="63" t="s">
        <v>1258</v>
      </c>
      <c r="E427" s="106"/>
      <c r="F427" s="106"/>
      <c r="G427" s="58">
        <f t="shared" si="11"/>
        <v>0</v>
      </c>
      <c r="H427" s="107"/>
      <c r="I427" s="107"/>
      <c r="J427" s="126">
        <f t="shared" si="12"/>
        <v>0</v>
      </c>
      <c r="K427" s="242"/>
      <c r="L427" s="118"/>
      <c r="M427" s="121"/>
      <c r="N427" s="270"/>
    </row>
    <row r="428" spans="1:14" ht="15.9" customHeight="1" thickBot="1" x14ac:dyDescent="0.35">
      <c r="A428" s="63" t="s">
        <v>653</v>
      </c>
      <c r="B428" s="63" t="s">
        <v>1207</v>
      </c>
      <c r="C428" s="63" t="s">
        <v>1209</v>
      </c>
      <c r="D428" s="63" t="s">
        <v>1258</v>
      </c>
      <c r="E428" s="106"/>
      <c r="F428" s="106"/>
      <c r="G428" s="58">
        <f t="shared" si="11"/>
        <v>0</v>
      </c>
      <c r="H428" s="107"/>
      <c r="I428" s="107"/>
      <c r="J428" s="126">
        <f t="shared" si="12"/>
        <v>0</v>
      </c>
      <c r="K428" s="242"/>
      <c r="L428" s="118"/>
      <c r="M428" s="121"/>
      <c r="N428" s="270"/>
    </row>
    <row r="429" spans="1:14" ht="15.9" customHeight="1" thickBot="1" x14ac:dyDescent="0.35">
      <c r="A429" s="63">
        <v>281</v>
      </c>
      <c r="B429" s="63" t="s">
        <v>1246</v>
      </c>
      <c r="C429" s="63" t="s">
        <v>2030</v>
      </c>
      <c r="D429" s="63"/>
      <c r="E429" s="63">
        <v>7</v>
      </c>
      <c r="F429" s="63">
        <v>7</v>
      </c>
      <c r="G429" s="108">
        <f t="shared" si="11"/>
        <v>0</v>
      </c>
      <c r="H429" s="108"/>
      <c r="I429" s="108"/>
      <c r="J429" s="128">
        <f t="shared" si="12"/>
        <v>0</v>
      </c>
      <c r="K429" s="46"/>
      <c r="L429" s="118"/>
      <c r="M429" s="121"/>
      <c r="N429" s="119"/>
    </row>
    <row r="430" spans="1:14" ht="15.9" customHeight="1" thickBot="1" x14ac:dyDescent="0.35">
      <c r="A430" s="63">
        <v>281</v>
      </c>
      <c r="B430" s="63" t="s">
        <v>1246</v>
      </c>
      <c r="C430" s="63" t="s">
        <v>2031</v>
      </c>
      <c r="D430" s="63"/>
      <c r="E430" s="63"/>
      <c r="F430" s="63"/>
      <c r="G430" s="108">
        <f t="shared" si="11"/>
        <v>0</v>
      </c>
      <c r="H430" s="108">
        <v>1</v>
      </c>
      <c r="I430" s="108">
        <v>1</v>
      </c>
      <c r="J430" s="128">
        <f t="shared" si="12"/>
        <v>0</v>
      </c>
      <c r="K430" s="46"/>
      <c r="L430" s="118"/>
      <c r="M430" s="121"/>
      <c r="N430" s="119"/>
    </row>
    <row r="431" spans="1:14" ht="15.9" customHeight="1" thickBot="1" x14ac:dyDescent="0.35">
      <c r="A431" s="63" t="s">
        <v>656</v>
      </c>
      <c r="B431" s="63" t="s">
        <v>6</v>
      </c>
      <c r="C431" s="63" t="s">
        <v>657</v>
      </c>
      <c r="D431" s="63" t="s">
        <v>1258</v>
      </c>
      <c r="E431" s="106">
        <v>7</v>
      </c>
      <c r="F431" s="106">
        <v>7</v>
      </c>
      <c r="G431" s="58">
        <f t="shared" si="11"/>
        <v>0</v>
      </c>
      <c r="H431" s="107"/>
      <c r="I431" s="107"/>
      <c r="J431" s="126">
        <f t="shared" si="12"/>
        <v>0</v>
      </c>
      <c r="K431" s="242"/>
      <c r="L431" s="118"/>
      <c r="M431" s="121"/>
      <c r="N431" s="270"/>
    </row>
    <row r="432" spans="1:14" ht="15.9" customHeight="1" thickBot="1" x14ac:dyDescent="0.35">
      <c r="A432" s="63" t="s">
        <v>656</v>
      </c>
      <c r="B432" s="63" t="s">
        <v>6</v>
      </c>
      <c r="C432" s="63" t="s">
        <v>658</v>
      </c>
      <c r="D432" s="63" t="s">
        <v>1258</v>
      </c>
      <c r="E432" s="106"/>
      <c r="F432" s="106"/>
      <c r="G432" s="58">
        <f t="shared" si="11"/>
        <v>0</v>
      </c>
      <c r="H432" s="107"/>
      <c r="I432" s="107"/>
      <c r="J432" s="126">
        <f t="shared" si="12"/>
        <v>0</v>
      </c>
      <c r="K432" s="242"/>
      <c r="L432" s="118"/>
      <c r="M432" s="121"/>
      <c r="N432" s="270"/>
    </row>
    <row r="433" spans="1:14" ht="15.9" customHeight="1" thickBot="1" x14ac:dyDescent="0.35">
      <c r="A433" s="63">
        <v>284</v>
      </c>
      <c r="B433" s="63" t="s">
        <v>2015</v>
      </c>
      <c r="C433" s="63" t="s">
        <v>1820</v>
      </c>
      <c r="D433" s="63"/>
      <c r="E433" s="63">
        <v>12</v>
      </c>
      <c r="F433" s="63">
        <v>12</v>
      </c>
      <c r="G433" s="108">
        <f t="shared" si="11"/>
        <v>0</v>
      </c>
      <c r="H433" s="108"/>
      <c r="I433" s="108"/>
      <c r="J433" s="128">
        <f t="shared" si="12"/>
        <v>0</v>
      </c>
      <c r="K433" s="46"/>
      <c r="L433" s="118"/>
      <c r="M433" s="121"/>
      <c r="N433" s="119"/>
    </row>
    <row r="434" spans="1:14" ht="15.9" customHeight="1" thickBot="1" x14ac:dyDescent="0.35">
      <c r="A434" s="63">
        <v>284</v>
      </c>
      <c r="B434" s="63" t="s">
        <v>2015</v>
      </c>
      <c r="C434" s="63" t="s">
        <v>1821</v>
      </c>
      <c r="D434" s="63"/>
      <c r="E434" s="63"/>
      <c r="F434" s="63"/>
      <c r="G434" s="108">
        <f t="shared" si="11"/>
        <v>0</v>
      </c>
      <c r="H434" s="108">
        <v>5</v>
      </c>
      <c r="I434" s="108">
        <v>5</v>
      </c>
      <c r="J434" s="128">
        <f t="shared" si="12"/>
        <v>0</v>
      </c>
      <c r="K434" s="46"/>
      <c r="L434" s="118"/>
      <c r="M434" s="121"/>
      <c r="N434" s="119"/>
    </row>
    <row r="435" spans="1:14" ht="15.9" customHeight="1" thickBot="1" x14ac:dyDescent="0.35">
      <c r="A435" s="63" t="s">
        <v>661</v>
      </c>
      <c r="B435" s="63" t="s">
        <v>78</v>
      </c>
      <c r="C435" s="63">
        <v>1390</v>
      </c>
      <c r="D435" s="124">
        <v>46419</v>
      </c>
      <c r="E435" s="106">
        <v>70</v>
      </c>
      <c r="F435" s="106">
        <v>70</v>
      </c>
      <c r="G435" s="107">
        <f t="shared" si="11"/>
        <v>0</v>
      </c>
      <c r="H435" s="107"/>
      <c r="I435" s="107"/>
      <c r="J435" s="126">
        <f t="shared" si="12"/>
        <v>0</v>
      </c>
      <c r="K435" s="242"/>
      <c r="L435" s="118"/>
      <c r="M435" s="121"/>
      <c r="N435" s="270"/>
    </row>
    <row r="436" spans="1:14" ht="15.9" customHeight="1" thickBot="1" x14ac:dyDescent="0.35">
      <c r="A436" s="63" t="s">
        <v>661</v>
      </c>
      <c r="B436" s="63" t="s">
        <v>78</v>
      </c>
      <c r="C436" s="63">
        <v>1393</v>
      </c>
      <c r="D436" s="124">
        <v>46419</v>
      </c>
      <c r="E436" s="106"/>
      <c r="F436" s="106"/>
      <c r="G436" s="107">
        <f t="shared" si="11"/>
        <v>0</v>
      </c>
      <c r="H436" s="107">
        <v>40</v>
      </c>
      <c r="I436" s="107">
        <v>40</v>
      </c>
      <c r="J436" s="126">
        <f t="shared" si="12"/>
        <v>0</v>
      </c>
      <c r="K436" s="242"/>
      <c r="L436" s="118"/>
      <c r="M436" s="121"/>
      <c r="N436" s="270"/>
    </row>
    <row r="437" spans="1:14" ht="15.9" customHeight="1" thickBot="1" x14ac:dyDescent="0.35">
      <c r="A437" s="63" t="s">
        <v>662</v>
      </c>
      <c r="B437" s="63" t="s">
        <v>1210</v>
      </c>
      <c r="C437" s="63" t="s">
        <v>1212</v>
      </c>
      <c r="D437" s="63" t="s">
        <v>1258</v>
      </c>
      <c r="E437" s="106"/>
      <c r="F437" s="106"/>
      <c r="G437" s="58">
        <f t="shared" si="11"/>
        <v>0</v>
      </c>
      <c r="H437" s="107"/>
      <c r="I437" s="107"/>
      <c r="J437" s="126">
        <f t="shared" si="12"/>
        <v>0</v>
      </c>
      <c r="K437" s="242"/>
      <c r="L437" s="118"/>
      <c r="M437" s="121"/>
      <c r="N437" s="270"/>
    </row>
    <row r="438" spans="1:14" ht="15.9" customHeight="1" thickBot="1" x14ac:dyDescent="0.35">
      <c r="A438" s="63" t="s">
        <v>662</v>
      </c>
      <c r="B438" s="63" t="s">
        <v>1210</v>
      </c>
      <c r="C438" s="63" t="s">
        <v>1213</v>
      </c>
      <c r="D438" s="63" t="s">
        <v>1258</v>
      </c>
      <c r="E438" s="106"/>
      <c r="F438" s="106"/>
      <c r="G438" s="58">
        <f t="shared" si="11"/>
        <v>0</v>
      </c>
      <c r="H438" s="107"/>
      <c r="I438" s="107"/>
      <c r="J438" s="126">
        <f t="shared" si="12"/>
        <v>0</v>
      </c>
      <c r="K438" s="242"/>
      <c r="L438" s="118"/>
      <c r="M438" s="121"/>
      <c r="N438" s="270"/>
    </row>
    <row r="439" spans="1:14" ht="15.9" customHeight="1" thickBot="1" x14ac:dyDescent="0.35">
      <c r="A439" s="63" t="s">
        <v>662</v>
      </c>
      <c r="B439" s="63" t="s">
        <v>1210</v>
      </c>
      <c r="C439" s="63" t="s">
        <v>1211</v>
      </c>
      <c r="D439" s="63" t="s">
        <v>1258</v>
      </c>
      <c r="E439" s="106"/>
      <c r="F439" s="106"/>
      <c r="G439" s="58">
        <f t="shared" si="11"/>
        <v>0</v>
      </c>
      <c r="H439" s="107"/>
      <c r="I439" s="107"/>
      <c r="J439" s="126">
        <f t="shared" si="12"/>
        <v>0</v>
      </c>
      <c r="K439" s="242"/>
      <c r="L439" s="118"/>
      <c r="M439" s="121"/>
      <c r="N439" s="270"/>
    </row>
    <row r="440" spans="1:14" ht="15.9" customHeight="1" thickBot="1" x14ac:dyDescent="0.35">
      <c r="A440" s="63" t="s">
        <v>662</v>
      </c>
      <c r="B440" s="63" t="s">
        <v>1210</v>
      </c>
      <c r="C440" s="63" t="s">
        <v>1214</v>
      </c>
      <c r="D440" s="63" t="s">
        <v>1258</v>
      </c>
      <c r="E440" s="106"/>
      <c r="F440" s="106"/>
      <c r="G440" s="58">
        <f t="shared" si="11"/>
        <v>0</v>
      </c>
      <c r="H440" s="107"/>
      <c r="I440" s="107"/>
      <c r="J440" s="126">
        <f t="shared" si="12"/>
        <v>0</v>
      </c>
      <c r="K440" s="242"/>
      <c r="L440" s="118"/>
      <c r="M440" s="121"/>
      <c r="N440" s="270"/>
    </row>
    <row r="441" spans="1:14" ht="15.9" customHeight="1" thickBot="1" x14ac:dyDescent="0.35">
      <c r="A441" s="63" t="s">
        <v>663</v>
      </c>
      <c r="B441" s="63" t="s">
        <v>664</v>
      </c>
      <c r="C441" s="63" t="s">
        <v>1872</v>
      </c>
      <c r="D441" s="63" t="s">
        <v>1258</v>
      </c>
      <c r="E441" s="63"/>
      <c r="F441" s="63"/>
      <c r="G441" s="108">
        <f t="shared" si="11"/>
        <v>0</v>
      </c>
      <c r="H441" s="108"/>
      <c r="I441" s="108"/>
      <c r="J441" s="126">
        <f t="shared" si="12"/>
        <v>0</v>
      </c>
      <c r="K441" s="242"/>
      <c r="L441" s="118"/>
      <c r="M441" s="121"/>
      <c r="N441" s="270"/>
    </row>
    <row r="442" spans="1:14" ht="15.9" customHeight="1" thickBot="1" x14ac:dyDescent="0.35">
      <c r="A442" s="63" t="s">
        <v>663</v>
      </c>
      <c r="B442" s="63" t="s">
        <v>664</v>
      </c>
      <c r="C442" s="63" t="s">
        <v>1871</v>
      </c>
      <c r="D442" s="63" t="s">
        <v>1258</v>
      </c>
      <c r="E442" s="63">
        <v>2</v>
      </c>
      <c r="F442" s="63">
        <v>2</v>
      </c>
      <c r="G442" s="108">
        <f t="shared" si="11"/>
        <v>0</v>
      </c>
      <c r="H442" s="108"/>
      <c r="I442" s="108"/>
      <c r="J442" s="126">
        <f t="shared" si="12"/>
        <v>0</v>
      </c>
      <c r="K442" s="242"/>
      <c r="L442" s="118"/>
      <c r="M442" s="121"/>
      <c r="N442" s="270"/>
    </row>
    <row r="443" spans="1:14" ht="15.9" customHeight="1" thickBot="1" x14ac:dyDescent="0.35">
      <c r="A443" s="63" t="s">
        <v>665</v>
      </c>
      <c r="B443" s="63" t="s">
        <v>666</v>
      </c>
      <c r="C443" s="63" t="s">
        <v>1993</v>
      </c>
      <c r="D443" s="63" t="s">
        <v>1258</v>
      </c>
      <c r="E443" s="63"/>
      <c r="F443" s="63"/>
      <c r="G443" s="108">
        <f t="shared" si="11"/>
        <v>0</v>
      </c>
      <c r="H443" s="108">
        <v>8</v>
      </c>
      <c r="I443" s="108">
        <v>8</v>
      </c>
      <c r="J443" s="126">
        <f t="shared" si="12"/>
        <v>0</v>
      </c>
      <c r="K443" s="242"/>
      <c r="L443" s="118"/>
      <c r="M443" s="121"/>
      <c r="N443" s="270"/>
    </row>
    <row r="444" spans="1:14" ht="15.9" customHeight="1" thickBot="1" x14ac:dyDescent="0.35">
      <c r="A444" s="63" t="s">
        <v>665</v>
      </c>
      <c r="B444" s="63" t="s">
        <v>666</v>
      </c>
      <c r="C444" s="63" t="s">
        <v>1992</v>
      </c>
      <c r="D444" s="63" t="s">
        <v>1258</v>
      </c>
      <c r="E444" s="63">
        <v>12</v>
      </c>
      <c r="F444" s="63">
        <v>12</v>
      </c>
      <c r="G444" s="108">
        <f t="shared" si="11"/>
        <v>0</v>
      </c>
      <c r="H444" s="108"/>
      <c r="I444" s="108"/>
      <c r="J444" s="126">
        <f t="shared" si="12"/>
        <v>0</v>
      </c>
      <c r="K444" s="242"/>
      <c r="L444" s="118"/>
      <c r="M444" s="121"/>
      <c r="N444" s="270"/>
    </row>
    <row r="445" spans="1:14" ht="15.9" customHeight="1" thickBot="1" x14ac:dyDescent="0.35">
      <c r="A445" s="63" t="s">
        <v>668</v>
      </c>
      <c r="B445" s="63" t="s">
        <v>669</v>
      </c>
      <c r="C445" s="63" t="s">
        <v>671</v>
      </c>
      <c r="D445" s="63" t="s">
        <v>1258</v>
      </c>
      <c r="E445" s="106"/>
      <c r="F445" s="106"/>
      <c r="G445" s="58">
        <f t="shared" si="11"/>
        <v>0</v>
      </c>
      <c r="H445" s="107"/>
      <c r="I445" s="107"/>
      <c r="J445" s="126">
        <f t="shared" si="12"/>
        <v>0</v>
      </c>
      <c r="K445" s="242"/>
      <c r="L445" s="118"/>
      <c r="M445" s="121"/>
      <c r="N445" s="270"/>
    </row>
    <row r="446" spans="1:14" ht="15.9" customHeight="1" thickBot="1" x14ac:dyDescent="0.35">
      <c r="A446" s="63" t="s">
        <v>668</v>
      </c>
      <c r="B446" s="63" t="s">
        <v>669</v>
      </c>
      <c r="C446" s="63" t="s">
        <v>670</v>
      </c>
      <c r="D446" s="63" t="s">
        <v>1258</v>
      </c>
      <c r="E446" s="106"/>
      <c r="F446" s="106"/>
      <c r="G446" s="58">
        <f t="shared" si="11"/>
        <v>0</v>
      </c>
      <c r="H446" s="107"/>
      <c r="I446" s="107"/>
      <c r="J446" s="126">
        <f t="shared" si="12"/>
        <v>0</v>
      </c>
      <c r="K446" s="242"/>
      <c r="L446" s="118"/>
      <c r="M446" s="121"/>
      <c r="N446" s="270"/>
    </row>
    <row r="447" spans="1:14" ht="15.9" customHeight="1" thickBot="1" x14ac:dyDescent="0.35">
      <c r="A447" s="63" t="s">
        <v>673</v>
      </c>
      <c r="B447" s="63" t="s">
        <v>674</v>
      </c>
      <c r="C447" s="63" t="s">
        <v>678</v>
      </c>
      <c r="D447" s="63" t="s">
        <v>1258</v>
      </c>
      <c r="E447" s="106"/>
      <c r="F447" s="106"/>
      <c r="G447" s="58">
        <f t="shared" si="11"/>
        <v>0</v>
      </c>
      <c r="H447" s="107"/>
      <c r="I447" s="107"/>
      <c r="J447" s="126">
        <f t="shared" si="12"/>
        <v>0</v>
      </c>
      <c r="K447" s="242"/>
      <c r="L447" s="118"/>
      <c r="M447" s="121"/>
      <c r="N447" s="270"/>
    </row>
    <row r="448" spans="1:14" ht="15.9" customHeight="1" thickBot="1" x14ac:dyDescent="0.35">
      <c r="A448" s="63" t="s">
        <v>673</v>
      </c>
      <c r="B448" s="63" t="s">
        <v>674</v>
      </c>
      <c r="C448" s="63" t="s">
        <v>677</v>
      </c>
      <c r="D448" s="63" t="s">
        <v>1258</v>
      </c>
      <c r="E448" s="106">
        <v>5</v>
      </c>
      <c r="F448" s="106">
        <v>5</v>
      </c>
      <c r="G448" s="58">
        <f t="shared" si="11"/>
        <v>0</v>
      </c>
      <c r="H448" s="107"/>
      <c r="I448" s="107"/>
      <c r="J448" s="126">
        <f t="shared" si="12"/>
        <v>0</v>
      </c>
      <c r="K448" s="242"/>
      <c r="L448" s="118"/>
      <c r="M448" s="121"/>
      <c r="N448" s="270"/>
    </row>
    <row r="449" spans="1:14" ht="15.9" customHeight="1" thickBot="1" x14ac:dyDescent="0.35">
      <c r="A449" s="63" t="s">
        <v>673</v>
      </c>
      <c r="B449" s="63" t="s">
        <v>674</v>
      </c>
      <c r="C449" s="63" t="s">
        <v>676</v>
      </c>
      <c r="D449" s="63" t="s">
        <v>1258</v>
      </c>
      <c r="E449" s="106"/>
      <c r="F449" s="106"/>
      <c r="G449" s="58">
        <f t="shared" si="11"/>
        <v>0</v>
      </c>
      <c r="H449" s="107"/>
      <c r="I449" s="107"/>
      <c r="J449" s="126">
        <f t="shared" si="12"/>
        <v>0</v>
      </c>
      <c r="K449" s="242"/>
      <c r="L449" s="118"/>
      <c r="M449" s="121"/>
      <c r="N449" s="270"/>
    </row>
    <row r="450" spans="1:14" ht="15.9" customHeight="1" thickBot="1" x14ac:dyDescent="0.35">
      <c r="A450" s="63" t="s">
        <v>673</v>
      </c>
      <c r="B450" s="63" t="s">
        <v>674</v>
      </c>
      <c r="C450" s="63" t="s">
        <v>675</v>
      </c>
      <c r="D450" s="63" t="s">
        <v>1258</v>
      </c>
      <c r="E450" s="106"/>
      <c r="F450" s="106"/>
      <c r="G450" s="58">
        <f t="shared" si="11"/>
        <v>0</v>
      </c>
      <c r="H450" s="107"/>
      <c r="I450" s="107"/>
      <c r="J450" s="126">
        <f t="shared" si="12"/>
        <v>0</v>
      </c>
      <c r="K450" s="242"/>
      <c r="L450" s="118"/>
      <c r="M450" s="121"/>
      <c r="N450" s="270"/>
    </row>
    <row r="451" spans="1:14" ht="15.9" customHeight="1" thickBot="1" x14ac:dyDescent="0.35">
      <c r="A451" s="63" t="s">
        <v>679</v>
      </c>
      <c r="B451" s="63" t="s">
        <v>680</v>
      </c>
      <c r="C451" s="63" t="s">
        <v>681</v>
      </c>
      <c r="D451" s="63" t="s">
        <v>1258</v>
      </c>
      <c r="E451" s="63">
        <v>34</v>
      </c>
      <c r="F451" s="63">
        <v>34</v>
      </c>
      <c r="G451" s="108">
        <f t="shared" si="11"/>
        <v>0</v>
      </c>
      <c r="H451" s="108"/>
      <c r="I451" s="108"/>
      <c r="J451" s="126">
        <f t="shared" si="12"/>
        <v>0</v>
      </c>
      <c r="K451" s="242"/>
      <c r="L451" s="118"/>
      <c r="M451" s="121"/>
      <c r="N451" s="270"/>
    </row>
    <row r="452" spans="1:14" ht="15.9" customHeight="1" thickBot="1" x14ac:dyDescent="0.35">
      <c r="A452" s="63" t="s">
        <v>679</v>
      </c>
      <c r="B452" s="63" t="s">
        <v>680</v>
      </c>
      <c r="C452" s="63" t="s">
        <v>1295</v>
      </c>
      <c r="D452" s="63" t="s">
        <v>1258</v>
      </c>
      <c r="E452" s="63"/>
      <c r="F452" s="63"/>
      <c r="G452" s="108">
        <f t="shared" si="11"/>
        <v>0</v>
      </c>
      <c r="H452" s="108">
        <v>20</v>
      </c>
      <c r="I452" s="108">
        <v>20</v>
      </c>
      <c r="J452" s="126">
        <f t="shared" si="12"/>
        <v>0</v>
      </c>
      <c r="K452" s="242"/>
      <c r="L452" s="118"/>
      <c r="M452" s="121"/>
      <c r="N452" s="270"/>
    </row>
    <row r="453" spans="1:14" ht="15.9" customHeight="1" thickBot="1" x14ac:dyDescent="0.35">
      <c r="A453" s="63" t="s">
        <v>682</v>
      </c>
      <c r="B453" s="63" t="s">
        <v>683</v>
      </c>
      <c r="C453" s="63" t="s">
        <v>685</v>
      </c>
      <c r="D453" s="63" t="s">
        <v>1258</v>
      </c>
      <c r="E453" s="106"/>
      <c r="F453" s="106"/>
      <c r="G453" s="58">
        <f t="shared" si="11"/>
        <v>0</v>
      </c>
      <c r="H453" s="107"/>
      <c r="I453" s="107"/>
      <c r="J453" s="126">
        <f t="shared" si="12"/>
        <v>0</v>
      </c>
      <c r="K453" s="242"/>
      <c r="L453" s="118"/>
      <c r="M453" s="121"/>
      <c r="N453" s="270"/>
    </row>
    <row r="454" spans="1:14" ht="15.9" customHeight="1" thickBot="1" x14ac:dyDescent="0.35">
      <c r="A454" s="63" t="s">
        <v>682</v>
      </c>
      <c r="B454" s="63" t="s">
        <v>683</v>
      </c>
      <c r="C454" s="63" t="s">
        <v>684</v>
      </c>
      <c r="D454" s="63" t="s">
        <v>1258</v>
      </c>
      <c r="E454" s="106"/>
      <c r="F454" s="106"/>
      <c r="G454" s="58">
        <f t="shared" si="11"/>
        <v>0</v>
      </c>
      <c r="H454" s="107"/>
      <c r="I454" s="107"/>
      <c r="J454" s="126">
        <f t="shared" si="12"/>
        <v>0</v>
      </c>
      <c r="K454" s="242"/>
      <c r="L454" s="118"/>
      <c r="M454" s="121"/>
      <c r="N454" s="270"/>
    </row>
    <row r="455" spans="1:14" ht="15.9" customHeight="1" thickBot="1" x14ac:dyDescent="0.35">
      <c r="A455" s="63" t="s">
        <v>687</v>
      </c>
      <c r="B455" s="63" t="s">
        <v>688</v>
      </c>
      <c r="C455" s="63" t="s">
        <v>689</v>
      </c>
      <c r="D455" s="63" t="s">
        <v>1258</v>
      </c>
      <c r="E455" s="106">
        <v>16</v>
      </c>
      <c r="F455" s="106">
        <v>16</v>
      </c>
      <c r="G455" s="107">
        <f t="shared" si="11"/>
        <v>0</v>
      </c>
      <c r="H455" s="107"/>
      <c r="I455" s="107"/>
      <c r="J455" s="128">
        <f t="shared" si="12"/>
        <v>0</v>
      </c>
      <c r="K455" s="242"/>
      <c r="L455" s="118"/>
      <c r="M455" s="121"/>
      <c r="N455" s="270"/>
    </row>
    <row r="456" spans="1:14" ht="15.9" customHeight="1" thickBot="1" x14ac:dyDescent="0.35">
      <c r="A456" s="63" t="s">
        <v>687</v>
      </c>
      <c r="B456" s="63" t="s">
        <v>688</v>
      </c>
      <c r="C456" s="63" t="s">
        <v>690</v>
      </c>
      <c r="D456" s="63" t="s">
        <v>1258</v>
      </c>
      <c r="E456" s="106"/>
      <c r="F456" s="106"/>
      <c r="G456" s="107">
        <f t="shared" si="11"/>
        <v>0</v>
      </c>
      <c r="H456" s="107">
        <v>5</v>
      </c>
      <c r="I456" s="107">
        <v>5</v>
      </c>
      <c r="J456" s="128">
        <f t="shared" si="12"/>
        <v>0</v>
      </c>
      <c r="K456" s="242"/>
      <c r="L456" s="118"/>
      <c r="M456" s="121"/>
      <c r="N456" s="270"/>
    </row>
    <row r="457" spans="1:14" ht="15.9" customHeight="1" thickBot="1" x14ac:dyDescent="0.35">
      <c r="A457" s="63" t="s">
        <v>692</v>
      </c>
      <c r="B457" s="63" t="s">
        <v>693</v>
      </c>
      <c r="C457" s="63" t="s">
        <v>1807</v>
      </c>
      <c r="D457" s="63" t="s">
        <v>1258</v>
      </c>
      <c r="E457" s="106">
        <v>11</v>
      </c>
      <c r="F457" s="106">
        <v>11</v>
      </c>
      <c r="G457" s="58">
        <f t="shared" si="11"/>
        <v>0</v>
      </c>
      <c r="H457" s="107"/>
      <c r="I457" s="107"/>
      <c r="J457" s="126">
        <f t="shared" si="12"/>
        <v>0</v>
      </c>
      <c r="K457" s="242"/>
      <c r="L457" s="118"/>
      <c r="M457" s="121"/>
      <c r="N457" s="270"/>
    </row>
    <row r="458" spans="1:14" ht="15.9" customHeight="1" thickBot="1" x14ac:dyDescent="0.35">
      <c r="A458" s="63" t="s">
        <v>692</v>
      </c>
      <c r="B458" s="63" t="s">
        <v>693</v>
      </c>
      <c r="C458" s="63" t="s">
        <v>695</v>
      </c>
      <c r="D458" s="63" t="s">
        <v>1258</v>
      </c>
      <c r="E458" s="106"/>
      <c r="F458" s="106"/>
      <c r="G458" s="58">
        <f t="shared" si="11"/>
        <v>0</v>
      </c>
      <c r="H458" s="107">
        <v>4</v>
      </c>
      <c r="I458" s="107">
        <v>4</v>
      </c>
      <c r="J458" s="126">
        <f t="shared" si="12"/>
        <v>0</v>
      </c>
      <c r="K458" s="242"/>
      <c r="L458" s="118"/>
      <c r="M458" s="121"/>
      <c r="N458" s="270"/>
    </row>
    <row r="459" spans="1:14" ht="15.9" customHeight="1" thickBot="1" x14ac:dyDescent="0.35">
      <c r="A459" s="63" t="s">
        <v>692</v>
      </c>
      <c r="B459" s="63" t="s">
        <v>693</v>
      </c>
      <c r="C459" s="63" t="s">
        <v>1808</v>
      </c>
      <c r="D459" s="63" t="s">
        <v>1258</v>
      </c>
      <c r="E459" s="106"/>
      <c r="F459" s="106"/>
      <c r="G459" s="58">
        <f t="shared" si="11"/>
        <v>0</v>
      </c>
      <c r="H459" s="107">
        <v>4</v>
      </c>
      <c r="I459" s="107">
        <v>4</v>
      </c>
      <c r="J459" s="126">
        <f t="shared" si="12"/>
        <v>0</v>
      </c>
      <c r="K459" s="242"/>
      <c r="L459" s="118"/>
      <c r="M459" s="121"/>
      <c r="N459" s="270"/>
    </row>
    <row r="460" spans="1:14" ht="15.9" customHeight="1" thickBot="1" x14ac:dyDescent="0.35">
      <c r="A460" s="63" t="s">
        <v>692</v>
      </c>
      <c r="B460" s="63" t="s">
        <v>693</v>
      </c>
      <c r="C460" s="63" t="s">
        <v>694</v>
      </c>
      <c r="D460" s="63" t="s">
        <v>1258</v>
      </c>
      <c r="E460" s="106">
        <v>19</v>
      </c>
      <c r="F460" s="106">
        <v>19</v>
      </c>
      <c r="G460" s="58">
        <f t="shared" si="11"/>
        <v>0</v>
      </c>
      <c r="H460" s="107"/>
      <c r="I460" s="107"/>
      <c r="J460" s="126">
        <f t="shared" si="12"/>
        <v>0</v>
      </c>
      <c r="K460" s="242"/>
      <c r="L460" s="118"/>
      <c r="M460" s="121"/>
      <c r="N460" s="270"/>
    </row>
    <row r="461" spans="1:14" ht="15.9" customHeight="1" thickBot="1" x14ac:dyDescent="0.35">
      <c r="A461" s="63">
        <v>302</v>
      </c>
      <c r="B461" s="63" t="s">
        <v>700</v>
      </c>
      <c r="C461" s="63" t="s">
        <v>1828</v>
      </c>
      <c r="D461" s="63"/>
      <c r="E461" s="63">
        <v>17</v>
      </c>
      <c r="F461" s="63">
        <v>17</v>
      </c>
      <c r="G461" s="108">
        <f t="shared" si="11"/>
        <v>0</v>
      </c>
      <c r="H461" s="108"/>
      <c r="I461" s="108"/>
      <c r="J461" s="128">
        <f t="shared" si="12"/>
        <v>0</v>
      </c>
      <c r="K461" s="265"/>
      <c r="L461" s="130"/>
      <c r="M461" s="123"/>
      <c r="N461" s="270"/>
    </row>
    <row r="462" spans="1:14" ht="15.9" customHeight="1" thickBot="1" x14ac:dyDescent="0.35">
      <c r="A462" s="63">
        <v>302</v>
      </c>
      <c r="B462" s="63" t="s">
        <v>700</v>
      </c>
      <c r="C462" s="63" t="s">
        <v>1994</v>
      </c>
      <c r="D462" s="63"/>
      <c r="E462" s="63"/>
      <c r="F462" s="63"/>
      <c r="G462" s="108">
        <f t="shared" ref="G462:G486" si="13">F462-E462</f>
        <v>0</v>
      </c>
      <c r="H462" s="108">
        <v>4</v>
      </c>
      <c r="I462" s="108">
        <v>4</v>
      </c>
      <c r="J462" s="128">
        <f t="shared" ref="J462:J486" si="14">I462-H462</f>
        <v>0</v>
      </c>
      <c r="K462" s="265"/>
      <c r="L462" s="130"/>
      <c r="M462" s="123"/>
      <c r="N462" s="270"/>
    </row>
    <row r="463" spans="1:14" ht="15.9" customHeight="1" thickBot="1" x14ac:dyDescent="0.35">
      <c r="A463" s="63">
        <v>303</v>
      </c>
      <c r="B463" s="63" t="s">
        <v>2105</v>
      </c>
      <c r="C463" s="63" t="s">
        <v>2106</v>
      </c>
      <c r="D463" s="124">
        <v>46357</v>
      </c>
      <c r="E463" s="63"/>
      <c r="F463" s="63"/>
      <c r="G463" s="108">
        <f t="shared" si="13"/>
        <v>0</v>
      </c>
      <c r="H463" s="108"/>
      <c r="I463" s="108"/>
      <c r="J463" s="128">
        <f t="shared" si="12"/>
        <v>0</v>
      </c>
      <c r="K463" s="46"/>
      <c r="L463" s="130"/>
      <c r="M463" s="123"/>
      <c r="N463" s="119"/>
    </row>
    <row r="464" spans="1:14" ht="15.9" customHeight="1" thickBot="1" x14ac:dyDescent="0.35">
      <c r="A464" s="63">
        <v>303</v>
      </c>
      <c r="B464" s="63" t="s">
        <v>2105</v>
      </c>
      <c r="C464" s="63" t="s">
        <v>2107</v>
      </c>
      <c r="D464" s="124">
        <v>46357</v>
      </c>
      <c r="E464" s="63"/>
      <c r="F464" s="63"/>
      <c r="G464" s="108">
        <f t="shared" si="13"/>
        <v>0</v>
      </c>
      <c r="H464" s="108"/>
      <c r="I464" s="108"/>
      <c r="J464" s="128">
        <f t="shared" si="14"/>
        <v>0</v>
      </c>
      <c r="K464" s="46"/>
      <c r="L464" s="130"/>
      <c r="M464" s="123"/>
      <c r="N464" s="119"/>
    </row>
    <row r="465" spans="1:14" ht="15.9" customHeight="1" thickBot="1" x14ac:dyDescent="0.35">
      <c r="A465" s="63" t="s">
        <v>702</v>
      </c>
      <c r="B465" s="63" t="s">
        <v>703</v>
      </c>
      <c r="C465" s="63" t="s">
        <v>705</v>
      </c>
      <c r="D465" s="63" t="s">
        <v>1258</v>
      </c>
      <c r="E465" s="106">
        <v>6</v>
      </c>
      <c r="F465" s="106">
        <v>6</v>
      </c>
      <c r="G465" s="58">
        <f t="shared" si="13"/>
        <v>0</v>
      </c>
      <c r="H465" s="107"/>
      <c r="I465" s="107"/>
      <c r="J465" s="126">
        <f t="shared" si="14"/>
        <v>0</v>
      </c>
      <c r="K465" s="242"/>
      <c r="L465" s="118"/>
      <c r="M465" s="121"/>
      <c r="N465" s="270"/>
    </row>
    <row r="466" spans="1:14" ht="15.9" customHeight="1" thickBot="1" x14ac:dyDescent="0.35">
      <c r="A466" s="63" t="s">
        <v>702</v>
      </c>
      <c r="B466" s="63" t="s">
        <v>703</v>
      </c>
      <c r="C466" s="63" t="s">
        <v>706</v>
      </c>
      <c r="D466" s="63" t="s">
        <v>1258</v>
      </c>
      <c r="E466" s="106">
        <v>6</v>
      </c>
      <c r="F466" s="106">
        <v>6</v>
      </c>
      <c r="G466" s="58">
        <f t="shared" si="13"/>
        <v>0</v>
      </c>
      <c r="H466" s="107"/>
      <c r="I466" s="107"/>
      <c r="J466" s="126">
        <f t="shared" si="14"/>
        <v>0</v>
      </c>
      <c r="K466" s="242"/>
      <c r="L466" s="118"/>
      <c r="M466" s="121"/>
      <c r="N466" s="270"/>
    </row>
    <row r="467" spans="1:14" ht="15.9" customHeight="1" thickBot="1" x14ac:dyDescent="0.35">
      <c r="A467" s="63" t="s">
        <v>702</v>
      </c>
      <c r="B467" s="63" t="s">
        <v>703</v>
      </c>
      <c r="C467" s="63" t="s">
        <v>707</v>
      </c>
      <c r="D467" s="63" t="s">
        <v>1258</v>
      </c>
      <c r="E467" s="106"/>
      <c r="F467" s="106"/>
      <c r="G467" s="58">
        <f t="shared" si="13"/>
        <v>0</v>
      </c>
      <c r="H467" s="107">
        <v>3</v>
      </c>
      <c r="I467" s="107">
        <v>3</v>
      </c>
      <c r="J467" s="126">
        <f t="shared" si="14"/>
        <v>0</v>
      </c>
      <c r="K467" s="242"/>
      <c r="L467" s="118"/>
      <c r="M467" s="121"/>
      <c r="N467" s="270"/>
    </row>
    <row r="468" spans="1:14" ht="15.9" customHeight="1" thickBot="1" x14ac:dyDescent="0.35">
      <c r="A468" s="63" t="s">
        <v>702</v>
      </c>
      <c r="B468" s="63" t="s">
        <v>703</v>
      </c>
      <c r="C468" s="63" t="s">
        <v>704</v>
      </c>
      <c r="D468" s="63" t="s">
        <v>1258</v>
      </c>
      <c r="E468" s="106"/>
      <c r="F468" s="106"/>
      <c r="G468" s="58">
        <f t="shared" si="13"/>
        <v>0</v>
      </c>
      <c r="H468" s="107">
        <v>3</v>
      </c>
      <c r="I468" s="107">
        <v>3</v>
      </c>
      <c r="J468" s="126">
        <f t="shared" si="14"/>
        <v>0</v>
      </c>
      <c r="K468" s="242"/>
      <c r="L468" s="118"/>
      <c r="M468" s="121"/>
      <c r="N468" s="270"/>
    </row>
    <row r="469" spans="1:14" ht="15.9" customHeight="1" thickBot="1" x14ac:dyDescent="0.35">
      <c r="A469" s="63" t="s">
        <v>708</v>
      </c>
      <c r="B469" s="63" t="s">
        <v>709</v>
      </c>
      <c r="C469" s="63" t="s">
        <v>1873</v>
      </c>
      <c r="D469" s="63" t="s">
        <v>1258</v>
      </c>
      <c r="E469" s="63">
        <v>14</v>
      </c>
      <c r="F469" s="63">
        <v>14</v>
      </c>
      <c r="G469" s="108">
        <f t="shared" si="13"/>
        <v>0</v>
      </c>
      <c r="H469" s="108"/>
      <c r="I469" s="108"/>
      <c r="J469" s="126">
        <f t="shared" si="14"/>
        <v>0</v>
      </c>
      <c r="K469" s="242"/>
      <c r="L469" s="118"/>
      <c r="M469" s="121"/>
      <c r="N469" s="270"/>
    </row>
    <row r="470" spans="1:14" ht="15.9" customHeight="1" thickBot="1" x14ac:dyDescent="0.35">
      <c r="A470" s="63" t="s">
        <v>708</v>
      </c>
      <c r="B470" s="63" t="s">
        <v>709</v>
      </c>
      <c r="C470" s="63" t="s">
        <v>1874</v>
      </c>
      <c r="D470" s="63" t="s">
        <v>1258</v>
      </c>
      <c r="E470" s="63"/>
      <c r="F470" s="63"/>
      <c r="G470" s="108">
        <f t="shared" si="13"/>
        <v>0</v>
      </c>
      <c r="H470" s="108">
        <v>6</v>
      </c>
      <c r="I470" s="108">
        <v>6</v>
      </c>
      <c r="J470" s="126">
        <f t="shared" si="14"/>
        <v>0</v>
      </c>
      <c r="K470" s="242"/>
      <c r="L470" s="118"/>
      <c r="M470" s="121"/>
      <c r="N470" s="270"/>
    </row>
    <row r="471" spans="1:14" ht="15.9" customHeight="1" thickBot="1" x14ac:dyDescent="0.35">
      <c r="A471" s="63" t="s">
        <v>712</v>
      </c>
      <c r="B471" s="63" t="s">
        <v>1241</v>
      </c>
      <c r="C471" s="63" t="s">
        <v>1950</v>
      </c>
      <c r="D471" s="63" t="s">
        <v>1258</v>
      </c>
      <c r="E471" s="63">
        <v>3</v>
      </c>
      <c r="F471" s="63">
        <v>3</v>
      </c>
      <c r="G471" s="108">
        <f t="shared" si="13"/>
        <v>0</v>
      </c>
      <c r="H471" s="108"/>
      <c r="I471" s="108"/>
      <c r="J471" s="128">
        <f t="shared" si="14"/>
        <v>0</v>
      </c>
      <c r="K471" s="265"/>
      <c r="L471" s="130"/>
      <c r="M471" s="123"/>
      <c r="N471" s="273"/>
    </row>
    <row r="472" spans="1:14" ht="15.9" customHeight="1" thickBot="1" x14ac:dyDescent="0.35">
      <c r="A472" s="63" t="s">
        <v>712</v>
      </c>
      <c r="B472" s="63" t="s">
        <v>1241</v>
      </c>
      <c r="C472" s="63" t="s">
        <v>1951</v>
      </c>
      <c r="D472" s="63" t="s">
        <v>1258</v>
      </c>
      <c r="E472" s="63"/>
      <c r="F472" s="63"/>
      <c r="G472" s="108">
        <f t="shared" si="13"/>
        <v>0</v>
      </c>
      <c r="H472" s="108">
        <v>3</v>
      </c>
      <c r="I472" s="108">
        <v>3</v>
      </c>
      <c r="J472" s="128">
        <f t="shared" si="14"/>
        <v>0</v>
      </c>
      <c r="K472" s="265"/>
      <c r="L472" s="130"/>
      <c r="M472" s="123"/>
      <c r="N472" s="273"/>
    </row>
    <row r="473" spans="1:14" ht="15.9" customHeight="1" thickBot="1" x14ac:dyDescent="0.35">
      <c r="A473" s="63" t="s">
        <v>713</v>
      </c>
      <c r="B473" s="63" t="s">
        <v>714</v>
      </c>
      <c r="C473" s="63" t="s">
        <v>715</v>
      </c>
      <c r="D473" s="63" t="s">
        <v>1258</v>
      </c>
      <c r="E473" s="106">
        <v>22</v>
      </c>
      <c r="F473" s="106">
        <v>22</v>
      </c>
      <c r="G473" s="58">
        <f t="shared" si="13"/>
        <v>0</v>
      </c>
      <c r="H473" s="107"/>
      <c r="I473" s="107"/>
      <c r="J473" s="126">
        <f t="shared" si="14"/>
        <v>0</v>
      </c>
      <c r="K473" s="242"/>
      <c r="L473" s="118"/>
      <c r="M473" s="121"/>
      <c r="N473" s="270"/>
    </row>
    <row r="474" spans="1:14" ht="15.9" customHeight="1" thickBot="1" x14ac:dyDescent="0.35">
      <c r="A474" s="63" t="s">
        <v>713</v>
      </c>
      <c r="B474" s="63" t="s">
        <v>714</v>
      </c>
      <c r="C474" s="63" t="s">
        <v>716</v>
      </c>
      <c r="D474" s="63" t="s">
        <v>1258</v>
      </c>
      <c r="E474" s="106"/>
      <c r="F474" s="106"/>
      <c r="G474" s="58">
        <f t="shared" si="13"/>
        <v>0</v>
      </c>
      <c r="H474" s="107">
        <v>8</v>
      </c>
      <c r="I474" s="107">
        <v>8</v>
      </c>
      <c r="J474" s="126">
        <f t="shared" si="14"/>
        <v>0</v>
      </c>
      <c r="K474" s="242"/>
      <c r="L474" s="118"/>
      <c r="M474" s="121"/>
      <c r="N474" s="270"/>
    </row>
    <row r="475" spans="1:14" ht="15.9" customHeight="1" thickBot="1" x14ac:dyDescent="0.35">
      <c r="A475" s="63" t="s">
        <v>718</v>
      </c>
      <c r="B475" s="63" t="s">
        <v>719</v>
      </c>
      <c r="C475" s="63" t="s">
        <v>1952</v>
      </c>
      <c r="D475" s="63" t="s">
        <v>1258</v>
      </c>
      <c r="E475" s="63">
        <v>4</v>
      </c>
      <c r="F475" s="63">
        <v>4</v>
      </c>
      <c r="G475" s="108">
        <f t="shared" si="13"/>
        <v>0</v>
      </c>
      <c r="H475" s="108"/>
      <c r="I475" s="108"/>
      <c r="J475" s="128">
        <f t="shared" si="14"/>
        <v>0</v>
      </c>
      <c r="K475" s="265"/>
      <c r="L475" s="130"/>
      <c r="M475" s="123"/>
      <c r="N475" s="273"/>
    </row>
    <row r="476" spans="1:14" ht="15.9" customHeight="1" thickBot="1" x14ac:dyDescent="0.35">
      <c r="A476" s="63" t="s">
        <v>718</v>
      </c>
      <c r="B476" s="63" t="s">
        <v>719</v>
      </c>
      <c r="C476" s="63" t="s">
        <v>1953</v>
      </c>
      <c r="D476" s="63" t="s">
        <v>1258</v>
      </c>
      <c r="E476" s="63"/>
      <c r="F476" s="63"/>
      <c r="G476" s="108">
        <f t="shared" si="13"/>
        <v>0</v>
      </c>
      <c r="H476" s="108">
        <v>0</v>
      </c>
      <c r="I476" s="108">
        <v>0</v>
      </c>
      <c r="J476" s="128">
        <f t="shared" si="14"/>
        <v>0</v>
      </c>
      <c r="K476" s="265"/>
      <c r="L476" s="130"/>
      <c r="M476" s="123"/>
      <c r="N476" s="273"/>
    </row>
    <row r="477" spans="1:14" ht="15.9" customHeight="1" thickBot="1" x14ac:dyDescent="0.35">
      <c r="A477" s="63" t="s">
        <v>720</v>
      </c>
      <c r="B477" s="63" t="s">
        <v>719</v>
      </c>
      <c r="C477" s="63" t="s">
        <v>2033</v>
      </c>
      <c r="D477" s="63" t="s">
        <v>1258</v>
      </c>
      <c r="E477" s="63"/>
      <c r="F477" s="63"/>
      <c r="G477" s="108">
        <f t="shared" si="13"/>
        <v>0</v>
      </c>
      <c r="H477" s="108">
        <v>5</v>
      </c>
      <c r="I477" s="108">
        <v>5</v>
      </c>
      <c r="J477" s="126">
        <f t="shared" si="14"/>
        <v>0</v>
      </c>
      <c r="K477" s="242"/>
      <c r="L477" s="118"/>
      <c r="M477" s="121"/>
      <c r="N477" s="270"/>
    </row>
    <row r="478" spans="1:14" ht="15.9" customHeight="1" thickBot="1" x14ac:dyDescent="0.35">
      <c r="A478" s="63" t="s">
        <v>720</v>
      </c>
      <c r="B478" s="63" t="s">
        <v>719</v>
      </c>
      <c r="C478" s="63" t="s">
        <v>2032</v>
      </c>
      <c r="D478" s="63" t="s">
        <v>1258</v>
      </c>
      <c r="E478" s="63">
        <v>22</v>
      </c>
      <c r="F478" s="63">
        <v>22</v>
      </c>
      <c r="G478" s="108">
        <f t="shared" si="13"/>
        <v>0</v>
      </c>
      <c r="H478" s="108"/>
      <c r="I478" s="108"/>
      <c r="J478" s="126">
        <f t="shared" si="14"/>
        <v>0</v>
      </c>
      <c r="K478" s="242"/>
      <c r="L478" s="118"/>
      <c r="M478" s="121"/>
      <c r="N478" s="270"/>
    </row>
    <row r="479" spans="1:14" ht="15.9" customHeight="1" thickBot="1" x14ac:dyDescent="0.35">
      <c r="A479" s="63" t="s">
        <v>721</v>
      </c>
      <c r="B479" s="63" t="s">
        <v>1215</v>
      </c>
      <c r="C479" s="63" t="s">
        <v>2132</v>
      </c>
      <c r="D479" s="63" t="s">
        <v>1258</v>
      </c>
      <c r="E479" s="106">
        <v>19</v>
      </c>
      <c r="F479" s="106">
        <v>19</v>
      </c>
      <c r="G479" s="107">
        <f t="shared" si="13"/>
        <v>0</v>
      </c>
      <c r="H479" s="107"/>
      <c r="I479" s="107"/>
      <c r="J479" s="127">
        <f t="shared" si="14"/>
        <v>0</v>
      </c>
      <c r="K479" s="242"/>
      <c r="L479" s="118"/>
      <c r="M479" s="121"/>
      <c r="N479" s="270"/>
    </row>
    <row r="480" spans="1:14" ht="15.9" customHeight="1" thickBot="1" x14ac:dyDescent="0.35">
      <c r="A480" s="63" t="s">
        <v>721</v>
      </c>
      <c r="B480" s="63" t="s">
        <v>1215</v>
      </c>
      <c r="C480" s="63" t="s">
        <v>2133</v>
      </c>
      <c r="D480" s="63" t="s">
        <v>1258</v>
      </c>
      <c r="E480" s="106"/>
      <c r="F480" s="106"/>
      <c r="G480" s="107">
        <f t="shared" si="13"/>
        <v>0</v>
      </c>
      <c r="H480" s="107">
        <v>7</v>
      </c>
      <c r="I480" s="107">
        <v>7</v>
      </c>
      <c r="J480" s="127">
        <f t="shared" si="14"/>
        <v>0</v>
      </c>
      <c r="K480" s="242"/>
      <c r="L480" s="118"/>
      <c r="M480" s="121"/>
      <c r="N480" s="270"/>
    </row>
    <row r="481" spans="1:14" ht="15.9" customHeight="1" thickBot="1" x14ac:dyDescent="0.35">
      <c r="A481" s="63" t="s">
        <v>722</v>
      </c>
      <c r="B481" s="63" t="s">
        <v>723</v>
      </c>
      <c r="C481" s="63" t="s">
        <v>724</v>
      </c>
      <c r="D481" s="63" t="s">
        <v>1258</v>
      </c>
      <c r="E481" s="63">
        <v>16</v>
      </c>
      <c r="F481" s="63">
        <v>16</v>
      </c>
      <c r="G481" s="108">
        <f t="shared" si="13"/>
        <v>0</v>
      </c>
      <c r="H481" s="108"/>
      <c r="I481" s="108"/>
      <c r="J481" s="126">
        <f t="shared" si="14"/>
        <v>0</v>
      </c>
      <c r="K481" s="242"/>
      <c r="L481" s="118"/>
      <c r="M481" s="121"/>
      <c r="N481" s="270"/>
    </row>
    <row r="482" spans="1:14" ht="15.9" customHeight="1" thickBot="1" x14ac:dyDescent="0.35">
      <c r="A482" s="63" t="s">
        <v>722</v>
      </c>
      <c r="B482" s="63" t="s">
        <v>723</v>
      </c>
      <c r="C482" s="63" t="s">
        <v>725</v>
      </c>
      <c r="D482" s="63" t="s">
        <v>1258</v>
      </c>
      <c r="E482" s="63"/>
      <c r="F482" s="63"/>
      <c r="G482" s="108">
        <f t="shared" si="13"/>
        <v>0</v>
      </c>
      <c r="H482" s="108">
        <v>3</v>
      </c>
      <c r="I482" s="108">
        <v>3</v>
      </c>
      <c r="J482" s="126">
        <f t="shared" si="14"/>
        <v>0</v>
      </c>
      <c r="K482" s="242"/>
      <c r="L482" s="118"/>
      <c r="M482" s="121"/>
      <c r="N482" s="270"/>
    </row>
    <row r="483" spans="1:14" ht="15.9" customHeight="1" thickBot="1" x14ac:dyDescent="0.35">
      <c r="A483" s="63">
        <v>315</v>
      </c>
      <c r="B483" s="63" t="s">
        <v>1248</v>
      </c>
      <c r="C483" s="63"/>
      <c r="D483" s="63"/>
      <c r="E483" s="63">
        <v>4</v>
      </c>
      <c r="F483" s="63">
        <v>4</v>
      </c>
      <c r="G483" s="108">
        <f t="shared" si="13"/>
        <v>0</v>
      </c>
      <c r="H483" s="108"/>
      <c r="I483" s="108"/>
      <c r="J483" s="126">
        <f t="shared" si="14"/>
        <v>0</v>
      </c>
      <c r="K483" s="242"/>
      <c r="L483" s="118"/>
      <c r="M483" s="121"/>
      <c r="N483" s="270"/>
    </row>
    <row r="484" spans="1:14" ht="15.9" customHeight="1" thickBot="1" x14ac:dyDescent="0.35">
      <c r="A484" s="63">
        <v>315</v>
      </c>
      <c r="B484" s="63" t="s">
        <v>1248</v>
      </c>
      <c r="C484" s="63"/>
      <c r="D484" s="63"/>
      <c r="E484" s="63"/>
      <c r="F484" s="63"/>
      <c r="G484" s="108">
        <f t="shared" si="13"/>
        <v>0</v>
      </c>
      <c r="H484" s="108">
        <v>2</v>
      </c>
      <c r="I484" s="108">
        <v>2</v>
      </c>
      <c r="J484" s="126">
        <f t="shared" si="14"/>
        <v>0</v>
      </c>
      <c r="K484" s="242"/>
      <c r="L484" s="118"/>
      <c r="M484" s="121"/>
      <c r="N484" s="270"/>
    </row>
    <row r="485" spans="1:14" ht="15.9" customHeight="1" thickBot="1" x14ac:dyDescent="0.35">
      <c r="A485" s="63">
        <v>316</v>
      </c>
      <c r="B485" s="63" t="s">
        <v>2019</v>
      </c>
      <c r="C485" s="63" t="s">
        <v>2020</v>
      </c>
      <c r="D485" s="63"/>
      <c r="E485" s="106">
        <v>13</v>
      </c>
      <c r="F485" s="106">
        <v>13</v>
      </c>
      <c r="G485" s="107">
        <f t="shared" si="13"/>
        <v>0</v>
      </c>
      <c r="H485" s="107"/>
      <c r="I485" s="107"/>
      <c r="J485" s="128">
        <f t="shared" si="14"/>
        <v>0</v>
      </c>
      <c r="K485" s="46"/>
      <c r="L485" s="130"/>
      <c r="M485" s="121"/>
      <c r="N485" s="119"/>
    </row>
    <row r="486" spans="1:14" ht="15.9" customHeight="1" thickBot="1" x14ac:dyDescent="0.35">
      <c r="A486" s="63">
        <v>316</v>
      </c>
      <c r="B486" s="63" t="s">
        <v>2019</v>
      </c>
      <c r="C486" s="63" t="s">
        <v>2021</v>
      </c>
      <c r="D486" s="63"/>
      <c r="E486" s="106"/>
      <c r="F486" s="106"/>
      <c r="G486" s="107">
        <f t="shared" si="13"/>
        <v>0</v>
      </c>
      <c r="H486" s="107">
        <v>5</v>
      </c>
      <c r="I486" s="107">
        <v>5</v>
      </c>
      <c r="J486" s="128">
        <f t="shared" si="14"/>
        <v>0</v>
      </c>
      <c r="K486" s="46"/>
      <c r="L486" s="130"/>
      <c r="M486" s="121"/>
      <c r="N486" s="119"/>
    </row>
    <row r="487" spans="1:14" ht="15.9" customHeight="1" thickBot="1" x14ac:dyDescent="0.35">
      <c r="A487" s="63" t="s">
        <v>728</v>
      </c>
      <c r="B487" s="63" t="s">
        <v>729</v>
      </c>
      <c r="C487" s="63" t="s">
        <v>1995</v>
      </c>
      <c r="D487" s="63" t="s">
        <v>1258</v>
      </c>
      <c r="E487" s="63">
        <v>38</v>
      </c>
      <c r="F487" s="63">
        <v>38</v>
      </c>
      <c r="G487" s="108">
        <f t="shared" ref="G487:G554" si="15">F487-E487</f>
        <v>0</v>
      </c>
      <c r="H487" s="108"/>
      <c r="I487" s="108"/>
      <c r="J487" s="128">
        <f t="shared" ref="J487:J554" si="16">I487-H487</f>
        <v>0</v>
      </c>
      <c r="K487" s="265"/>
      <c r="L487" s="118"/>
      <c r="M487" s="121"/>
      <c r="N487" s="270"/>
    </row>
    <row r="488" spans="1:14" ht="15.9" customHeight="1" thickBot="1" x14ac:dyDescent="0.35">
      <c r="A488" s="63" t="s">
        <v>728</v>
      </c>
      <c r="B488" s="63" t="s">
        <v>729</v>
      </c>
      <c r="C488" s="63" t="s">
        <v>1996</v>
      </c>
      <c r="D488" s="63" t="s">
        <v>1258</v>
      </c>
      <c r="E488" s="63"/>
      <c r="F488" s="63"/>
      <c r="G488" s="108">
        <f t="shared" si="15"/>
        <v>0</v>
      </c>
      <c r="H488" s="108">
        <v>24</v>
      </c>
      <c r="I488" s="108">
        <v>24</v>
      </c>
      <c r="J488" s="128">
        <f t="shared" si="16"/>
        <v>0</v>
      </c>
      <c r="K488" s="265"/>
      <c r="L488" s="118"/>
      <c r="M488" s="121"/>
      <c r="N488" s="270"/>
    </row>
    <row r="489" spans="1:14" ht="15.9" customHeight="1" thickBot="1" x14ac:dyDescent="0.35">
      <c r="A489" s="63">
        <v>324</v>
      </c>
      <c r="B489" s="63" t="s">
        <v>2102</v>
      </c>
      <c r="C489" s="63" t="s">
        <v>2103</v>
      </c>
      <c r="D489" s="124">
        <v>46357</v>
      </c>
      <c r="E489" s="63"/>
      <c r="F489" s="63"/>
      <c r="G489" s="108">
        <f t="shared" si="15"/>
        <v>0</v>
      </c>
      <c r="H489" s="108"/>
      <c r="I489" s="108"/>
      <c r="J489" s="128">
        <f t="shared" si="16"/>
        <v>0</v>
      </c>
      <c r="K489" s="46"/>
      <c r="L489" s="118"/>
      <c r="M489" s="121"/>
      <c r="N489" s="119"/>
    </row>
    <row r="490" spans="1:14" ht="15.9" customHeight="1" thickBot="1" x14ac:dyDescent="0.35">
      <c r="A490" s="63">
        <v>324</v>
      </c>
      <c r="B490" s="63" t="s">
        <v>2102</v>
      </c>
      <c r="C490" s="63" t="s">
        <v>2104</v>
      </c>
      <c r="D490" s="124">
        <v>46357</v>
      </c>
      <c r="E490" s="63"/>
      <c r="F490" s="63"/>
      <c r="G490" s="108">
        <f t="shared" si="15"/>
        <v>0</v>
      </c>
      <c r="H490" s="108"/>
      <c r="I490" s="108"/>
      <c r="J490" s="128">
        <f t="shared" si="16"/>
        <v>0</v>
      </c>
      <c r="K490" s="46"/>
      <c r="L490" s="118"/>
      <c r="M490" s="121"/>
      <c r="N490" s="119"/>
    </row>
    <row r="491" spans="1:14" ht="15.9" customHeight="1" thickBot="1" x14ac:dyDescent="0.35">
      <c r="A491" s="111">
        <v>325</v>
      </c>
      <c r="B491" s="111" t="s">
        <v>2016</v>
      </c>
      <c r="C491" s="111"/>
      <c r="D491" s="111"/>
      <c r="E491" s="111">
        <v>26</v>
      </c>
      <c r="F491" s="111">
        <v>26</v>
      </c>
      <c r="G491" s="112">
        <f t="shared" si="15"/>
        <v>0</v>
      </c>
      <c r="H491" s="112"/>
      <c r="I491" s="112"/>
      <c r="J491" s="129">
        <f t="shared" si="16"/>
        <v>0</v>
      </c>
      <c r="K491" s="163"/>
      <c r="L491" s="147"/>
      <c r="M491" s="148"/>
      <c r="N491" s="119"/>
    </row>
    <row r="492" spans="1:14" ht="15.9" customHeight="1" thickBot="1" x14ac:dyDescent="0.35">
      <c r="A492" s="111">
        <v>325</v>
      </c>
      <c r="B492" s="111" t="s">
        <v>2016</v>
      </c>
      <c r="C492" s="111"/>
      <c r="D492" s="111"/>
      <c r="E492" s="111"/>
      <c r="F492" s="111"/>
      <c r="G492" s="112">
        <f t="shared" si="15"/>
        <v>0</v>
      </c>
      <c r="H492" s="112">
        <v>11</v>
      </c>
      <c r="I492" s="112">
        <v>11</v>
      </c>
      <c r="J492" s="129">
        <f t="shared" si="16"/>
        <v>0</v>
      </c>
      <c r="K492" s="163"/>
      <c r="L492" s="147"/>
      <c r="M492" s="148"/>
      <c r="N492" s="119"/>
    </row>
    <row r="493" spans="1:14" ht="15.9" customHeight="1" thickBot="1" x14ac:dyDescent="0.35">
      <c r="A493" s="63" t="s">
        <v>739</v>
      </c>
      <c r="B493" s="63" t="s">
        <v>740</v>
      </c>
      <c r="C493" s="63" t="s">
        <v>741</v>
      </c>
      <c r="D493" s="63" t="s">
        <v>1258</v>
      </c>
      <c r="E493" s="106"/>
      <c r="F493" s="106"/>
      <c r="G493" s="58">
        <f t="shared" si="15"/>
        <v>0</v>
      </c>
      <c r="H493" s="107"/>
      <c r="I493" s="107"/>
      <c r="J493" s="128">
        <f t="shared" si="16"/>
        <v>0</v>
      </c>
      <c r="K493" s="242"/>
      <c r="L493" s="118"/>
      <c r="M493" s="121"/>
      <c r="N493" s="270"/>
    </row>
    <row r="494" spans="1:14" ht="15.9" customHeight="1" thickBot="1" x14ac:dyDescent="0.35">
      <c r="A494" s="63" t="s">
        <v>739</v>
      </c>
      <c r="B494" s="63" t="s">
        <v>740</v>
      </c>
      <c r="C494" s="63" t="s">
        <v>743</v>
      </c>
      <c r="D494" s="63" t="s">
        <v>1258</v>
      </c>
      <c r="E494" s="106"/>
      <c r="F494" s="106"/>
      <c r="G494" s="58">
        <f t="shared" si="15"/>
        <v>0</v>
      </c>
      <c r="H494" s="107"/>
      <c r="I494" s="107"/>
      <c r="J494" s="126">
        <f t="shared" si="16"/>
        <v>0</v>
      </c>
      <c r="K494" s="242"/>
      <c r="L494" s="118"/>
      <c r="M494" s="121"/>
      <c r="N494" s="270"/>
    </row>
    <row r="495" spans="1:14" ht="15.9" customHeight="1" thickBot="1" x14ac:dyDescent="0.35">
      <c r="A495" s="63" t="s">
        <v>739</v>
      </c>
      <c r="B495" s="63" t="s">
        <v>740</v>
      </c>
      <c r="C495" s="63" t="s">
        <v>742</v>
      </c>
      <c r="D495" s="63" t="s">
        <v>1258</v>
      </c>
      <c r="E495" s="106"/>
      <c r="F495" s="106"/>
      <c r="G495" s="58">
        <f t="shared" si="15"/>
        <v>0</v>
      </c>
      <c r="H495" s="107"/>
      <c r="I495" s="107"/>
      <c r="J495" s="126">
        <f t="shared" si="16"/>
        <v>0</v>
      </c>
      <c r="K495" s="242"/>
      <c r="L495" s="118"/>
      <c r="M495" s="121"/>
      <c r="N495" s="270"/>
    </row>
    <row r="496" spans="1:14" ht="15.9" customHeight="1" thickBot="1" x14ac:dyDescent="0.35">
      <c r="A496" s="63" t="s">
        <v>739</v>
      </c>
      <c r="B496" s="63" t="s">
        <v>740</v>
      </c>
      <c r="C496" s="63" t="s">
        <v>744</v>
      </c>
      <c r="D496" s="63" t="s">
        <v>1258</v>
      </c>
      <c r="E496" s="106"/>
      <c r="F496" s="106"/>
      <c r="G496" s="58">
        <f t="shared" si="15"/>
        <v>0</v>
      </c>
      <c r="H496" s="107"/>
      <c r="I496" s="107"/>
      <c r="J496" s="126">
        <f t="shared" si="16"/>
        <v>0</v>
      </c>
      <c r="K496" s="242"/>
      <c r="L496" s="118"/>
      <c r="M496" s="121"/>
      <c r="N496" s="270"/>
    </row>
    <row r="497" spans="1:14" ht="15.9" customHeight="1" thickBot="1" x14ac:dyDescent="0.35">
      <c r="A497" s="63" t="s">
        <v>745</v>
      </c>
      <c r="B497" s="63" t="s">
        <v>81</v>
      </c>
      <c r="C497" s="63" t="s">
        <v>747</v>
      </c>
      <c r="D497" s="63" t="s">
        <v>1258</v>
      </c>
      <c r="E497" s="106">
        <v>11</v>
      </c>
      <c r="F497" s="106">
        <v>11</v>
      </c>
      <c r="G497" s="58">
        <f t="shared" si="15"/>
        <v>0</v>
      </c>
      <c r="H497" s="107"/>
      <c r="I497" s="107"/>
      <c r="J497" s="126">
        <f t="shared" si="16"/>
        <v>0</v>
      </c>
      <c r="K497" s="242"/>
      <c r="L497" s="118"/>
      <c r="M497" s="121"/>
      <c r="N497" s="270"/>
    </row>
    <row r="498" spans="1:14" ht="15.9" customHeight="1" thickBot="1" x14ac:dyDescent="0.35">
      <c r="A498" s="63" t="s">
        <v>745</v>
      </c>
      <c r="B498" s="63" t="s">
        <v>81</v>
      </c>
      <c r="C498" s="63" t="s">
        <v>746</v>
      </c>
      <c r="D498" s="63" t="s">
        <v>1258</v>
      </c>
      <c r="E498" s="106"/>
      <c r="F498" s="106"/>
      <c r="G498" s="58">
        <f t="shared" si="15"/>
        <v>0</v>
      </c>
      <c r="H498" s="107"/>
      <c r="I498" s="107"/>
      <c r="J498" s="126">
        <f t="shared" si="16"/>
        <v>0</v>
      </c>
      <c r="K498" s="242"/>
      <c r="L498" s="118"/>
      <c r="M498" s="121"/>
      <c r="N498" s="270"/>
    </row>
    <row r="499" spans="1:14" ht="15.9" customHeight="1" thickBot="1" x14ac:dyDescent="0.35">
      <c r="A499" s="63" t="s">
        <v>748</v>
      </c>
      <c r="B499" s="63" t="s">
        <v>749</v>
      </c>
      <c r="C499" s="63" t="s">
        <v>1877</v>
      </c>
      <c r="D499" s="63" t="s">
        <v>1258</v>
      </c>
      <c r="E499" s="63"/>
      <c r="F499" s="63"/>
      <c r="G499" s="108">
        <f t="shared" si="15"/>
        <v>0</v>
      </c>
      <c r="H499" s="108">
        <v>1</v>
      </c>
      <c r="I499" s="108">
        <v>1</v>
      </c>
      <c r="J499" s="126">
        <f t="shared" si="16"/>
        <v>0</v>
      </c>
      <c r="K499" s="242"/>
      <c r="L499" s="118"/>
      <c r="M499" s="121"/>
      <c r="N499" s="270"/>
    </row>
    <row r="500" spans="1:14" ht="15.9" customHeight="1" thickBot="1" x14ac:dyDescent="0.35">
      <c r="A500" s="63" t="s">
        <v>748</v>
      </c>
      <c r="B500" s="63" t="s">
        <v>749</v>
      </c>
      <c r="C500" s="63" t="s">
        <v>1876</v>
      </c>
      <c r="D500" s="63" t="s">
        <v>1258</v>
      </c>
      <c r="E500" s="63">
        <v>4</v>
      </c>
      <c r="F500" s="63">
        <v>4</v>
      </c>
      <c r="G500" s="108">
        <f t="shared" si="15"/>
        <v>0</v>
      </c>
      <c r="H500" s="108"/>
      <c r="I500" s="108"/>
      <c r="J500" s="126">
        <f t="shared" si="16"/>
        <v>0</v>
      </c>
      <c r="K500" s="242"/>
      <c r="L500" s="118"/>
      <c r="M500" s="121"/>
      <c r="N500" s="270"/>
    </row>
    <row r="501" spans="1:14" ht="15.9" customHeight="1" thickBot="1" x14ac:dyDescent="0.35">
      <c r="A501" s="63" t="s">
        <v>751</v>
      </c>
      <c r="B501" s="63" t="s">
        <v>752</v>
      </c>
      <c r="C501" s="63" t="s">
        <v>1878</v>
      </c>
      <c r="D501" s="63" t="s">
        <v>1258</v>
      </c>
      <c r="E501" s="63">
        <v>50</v>
      </c>
      <c r="F501" s="63">
        <v>50</v>
      </c>
      <c r="G501" s="108">
        <f t="shared" si="15"/>
        <v>0</v>
      </c>
      <c r="H501" s="108"/>
      <c r="I501" s="108"/>
      <c r="J501" s="126">
        <f t="shared" si="16"/>
        <v>0</v>
      </c>
      <c r="K501" s="242"/>
      <c r="L501" s="118"/>
      <c r="M501" s="121"/>
      <c r="N501" s="270"/>
    </row>
    <row r="502" spans="1:14" ht="15.9" customHeight="1" thickBot="1" x14ac:dyDescent="0.35">
      <c r="A502" s="63" t="s">
        <v>751</v>
      </c>
      <c r="B502" s="63" t="s">
        <v>752</v>
      </c>
      <c r="C502" s="63" t="s">
        <v>1880</v>
      </c>
      <c r="D502" s="63" t="s">
        <v>1258</v>
      </c>
      <c r="E502" s="63"/>
      <c r="F502" s="63"/>
      <c r="G502" s="108">
        <f t="shared" si="15"/>
        <v>0</v>
      </c>
      <c r="H502" s="108">
        <v>42</v>
      </c>
      <c r="I502" s="108">
        <v>42</v>
      </c>
      <c r="J502" s="126">
        <f t="shared" si="16"/>
        <v>0</v>
      </c>
      <c r="K502" s="242"/>
      <c r="L502" s="118"/>
      <c r="M502" s="121"/>
      <c r="N502" s="270"/>
    </row>
    <row r="503" spans="1:14" ht="15.9" customHeight="1" thickBot="1" x14ac:dyDescent="0.35">
      <c r="A503" s="63" t="s">
        <v>751</v>
      </c>
      <c r="B503" s="63" t="s">
        <v>752</v>
      </c>
      <c r="C503" s="63" t="s">
        <v>1879</v>
      </c>
      <c r="D503" s="63" t="s">
        <v>1258</v>
      </c>
      <c r="E503" s="63">
        <v>8</v>
      </c>
      <c r="F503" s="63">
        <v>8</v>
      </c>
      <c r="G503" s="108">
        <f t="shared" si="15"/>
        <v>0</v>
      </c>
      <c r="H503" s="108"/>
      <c r="I503" s="108"/>
      <c r="J503" s="126">
        <f t="shared" si="16"/>
        <v>0</v>
      </c>
      <c r="K503" s="242"/>
      <c r="L503" s="118"/>
      <c r="M503" s="121"/>
      <c r="N503" s="270"/>
    </row>
    <row r="504" spans="1:14" ht="15.9" customHeight="1" thickBot="1" x14ac:dyDescent="0.35">
      <c r="A504" s="63" t="s">
        <v>751</v>
      </c>
      <c r="B504" s="63" t="s">
        <v>752</v>
      </c>
      <c r="C504" s="63" t="s">
        <v>1881</v>
      </c>
      <c r="D504" s="63" t="s">
        <v>1258</v>
      </c>
      <c r="E504" s="63"/>
      <c r="F504" s="63"/>
      <c r="G504" s="108">
        <f t="shared" si="15"/>
        <v>0</v>
      </c>
      <c r="H504" s="108">
        <v>1</v>
      </c>
      <c r="I504" s="108">
        <v>1</v>
      </c>
      <c r="J504" s="126">
        <f t="shared" si="16"/>
        <v>0</v>
      </c>
      <c r="K504" s="242"/>
      <c r="L504" s="118"/>
      <c r="M504" s="121"/>
      <c r="N504" s="270"/>
    </row>
    <row r="505" spans="1:14" ht="15.9" customHeight="1" thickBot="1" x14ac:dyDescent="0.35">
      <c r="A505" s="63" t="s">
        <v>753</v>
      </c>
      <c r="B505" s="63" t="s">
        <v>754</v>
      </c>
      <c r="C505" s="63" t="s">
        <v>755</v>
      </c>
      <c r="D505" s="63" t="s">
        <v>1258</v>
      </c>
      <c r="E505" s="63">
        <v>3</v>
      </c>
      <c r="F505" s="63">
        <v>3</v>
      </c>
      <c r="G505" s="108">
        <f t="shared" si="15"/>
        <v>0</v>
      </c>
      <c r="H505" s="108"/>
      <c r="I505" s="108"/>
      <c r="J505" s="128">
        <f t="shared" si="16"/>
        <v>0</v>
      </c>
      <c r="K505" s="242"/>
      <c r="L505" s="118"/>
      <c r="M505" s="121"/>
      <c r="N505" s="270"/>
    </row>
    <row r="506" spans="1:14" ht="15.9" customHeight="1" thickBot="1" x14ac:dyDescent="0.35">
      <c r="A506" s="63" t="s">
        <v>753</v>
      </c>
      <c r="B506" s="63" t="s">
        <v>754</v>
      </c>
      <c r="C506" s="63" t="s">
        <v>756</v>
      </c>
      <c r="D506" s="63" t="s">
        <v>1258</v>
      </c>
      <c r="E506" s="63"/>
      <c r="F506" s="63"/>
      <c r="G506" s="108">
        <f t="shared" si="15"/>
        <v>0</v>
      </c>
      <c r="H506" s="108">
        <v>0</v>
      </c>
      <c r="I506" s="108">
        <v>0</v>
      </c>
      <c r="J506" s="128">
        <f t="shared" si="16"/>
        <v>0</v>
      </c>
      <c r="K506" s="242"/>
      <c r="L506" s="118"/>
      <c r="M506" s="121"/>
      <c r="N506" s="270"/>
    </row>
    <row r="507" spans="1:14" ht="15.9" customHeight="1" thickBot="1" x14ac:dyDescent="0.35">
      <c r="A507" s="63" t="s">
        <v>757</v>
      </c>
      <c r="B507" s="63" t="s">
        <v>1319</v>
      </c>
      <c r="C507" s="63" t="s">
        <v>1216</v>
      </c>
      <c r="D507" s="63" t="s">
        <v>1258</v>
      </c>
      <c r="E507" s="106"/>
      <c r="F507" s="106"/>
      <c r="G507" s="58">
        <f t="shared" si="15"/>
        <v>0</v>
      </c>
      <c r="H507" s="107"/>
      <c r="I507" s="107"/>
      <c r="J507" s="126">
        <f t="shared" si="16"/>
        <v>0</v>
      </c>
      <c r="K507" s="242"/>
      <c r="L507" s="118"/>
      <c r="M507" s="121"/>
      <c r="N507" s="270"/>
    </row>
    <row r="508" spans="1:14" ht="15.9" customHeight="1" thickBot="1" x14ac:dyDescent="0.35">
      <c r="A508" s="63" t="s">
        <v>757</v>
      </c>
      <c r="B508" s="63" t="s">
        <v>1319</v>
      </c>
      <c r="C508" s="63" t="s">
        <v>1217</v>
      </c>
      <c r="D508" s="63" t="s">
        <v>1258</v>
      </c>
      <c r="E508" s="106"/>
      <c r="F508" s="106"/>
      <c r="G508" s="58">
        <f t="shared" si="15"/>
        <v>0</v>
      </c>
      <c r="H508" s="107"/>
      <c r="I508" s="107"/>
      <c r="J508" s="126">
        <f t="shared" si="16"/>
        <v>0</v>
      </c>
      <c r="K508" s="242"/>
      <c r="L508" s="118"/>
      <c r="M508" s="121"/>
      <c r="N508" s="270"/>
    </row>
    <row r="509" spans="1:14" ht="15.9" customHeight="1" thickBot="1" x14ac:dyDescent="0.35">
      <c r="A509" s="63" t="s">
        <v>758</v>
      </c>
      <c r="B509" s="63" t="s">
        <v>759</v>
      </c>
      <c r="C509" s="63" t="s">
        <v>1955</v>
      </c>
      <c r="D509" s="63" t="s">
        <v>1258</v>
      </c>
      <c r="E509" s="63"/>
      <c r="F509" s="63"/>
      <c r="G509" s="108">
        <f t="shared" si="15"/>
        <v>0</v>
      </c>
      <c r="H509" s="108">
        <v>19</v>
      </c>
      <c r="I509" s="108">
        <v>19</v>
      </c>
      <c r="J509" s="128">
        <f t="shared" si="16"/>
        <v>0</v>
      </c>
      <c r="K509" s="265"/>
      <c r="L509" s="130"/>
      <c r="M509" s="123"/>
      <c r="N509" s="273"/>
    </row>
    <row r="510" spans="1:14" ht="15.9" customHeight="1" thickBot="1" x14ac:dyDescent="0.35">
      <c r="A510" s="63" t="s">
        <v>758</v>
      </c>
      <c r="B510" s="63" t="s">
        <v>759</v>
      </c>
      <c r="C510" s="63" t="s">
        <v>1954</v>
      </c>
      <c r="D510" s="63" t="s">
        <v>1258</v>
      </c>
      <c r="E510" s="63">
        <v>26</v>
      </c>
      <c r="F510" s="63">
        <v>26</v>
      </c>
      <c r="G510" s="108">
        <f t="shared" si="15"/>
        <v>0</v>
      </c>
      <c r="H510" s="108"/>
      <c r="I510" s="108"/>
      <c r="J510" s="128">
        <f t="shared" si="16"/>
        <v>0</v>
      </c>
      <c r="K510" s="265"/>
      <c r="L510" s="130"/>
      <c r="M510" s="123"/>
      <c r="N510" s="273"/>
    </row>
    <row r="511" spans="1:14" ht="15.9" customHeight="1" thickBot="1" x14ac:dyDescent="0.35">
      <c r="A511" s="63" t="s">
        <v>760</v>
      </c>
      <c r="B511" s="63" t="s">
        <v>761</v>
      </c>
      <c r="C511" s="63" t="s">
        <v>1884</v>
      </c>
      <c r="D511" s="63" t="s">
        <v>1258</v>
      </c>
      <c r="E511" s="63">
        <v>5</v>
      </c>
      <c r="F511" s="63">
        <v>5</v>
      </c>
      <c r="G511" s="108">
        <f t="shared" si="15"/>
        <v>0</v>
      </c>
      <c r="H511" s="108"/>
      <c r="I511" s="108"/>
      <c r="J511" s="128">
        <f t="shared" si="16"/>
        <v>0</v>
      </c>
      <c r="K511" s="242"/>
      <c r="L511" s="118"/>
      <c r="M511" s="121"/>
      <c r="N511" s="270"/>
    </row>
    <row r="512" spans="1:14" ht="15.9" customHeight="1" thickBot="1" x14ac:dyDescent="0.35">
      <c r="A512" s="63" t="s">
        <v>760</v>
      </c>
      <c r="B512" s="63" t="s">
        <v>761</v>
      </c>
      <c r="C512" s="63" t="s">
        <v>1882</v>
      </c>
      <c r="D512" s="63" t="s">
        <v>1258</v>
      </c>
      <c r="E512" s="63"/>
      <c r="F512" s="63"/>
      <c r="G512" s="108">
        <f t="shared" si="15"/>
        <v>0</v>
      </c>
      <c r="H512" s="108"/>
      <c r="I512" s="108"/>
      <c r="J512" s="128">
        <f t="shared" si="16"/>
        <v>0</v>
      </c>
      <c r="K512" s="242"/>
      <c r="L512" s="118"/>
      <c r="M512" s="121"/>
      <c r="N512" s="270"/>
    </row>
    <row r="513" spans="1:14" ht="15.9" customHeight="1" thickBot="1" x14ac:dyDescent="0.35">
      <c r="A513" s="63" t="s">
        <v>760</v>
      </c>
      <c r="B513" s="63" t="s">
        <v>761</v>
      </c>
      <c r="C513" s="63" t="s">
        <v>1883</v>
      </c>
      <c r="D513" s="63" t="s">
        <v>1258</v>
      </c>
      <c r="E513" s="63"/>
      <c r="F513" s="63"/>
      <c r="G513" s="108">
        <f t="shared" si="15"/>
        <v>0</v>
      </c>
      <c r="H513" s="108"/>
      <c r="I513" s="108"/>
      <c r="J513" s="128">
        <f t="shared" si="16"/>
        <v>0</v>
      </c>
      <c r="K513" s="242"/>
      <c r="L513" s="118"/>
      <c r="M513" s="121"/>
      <c r="N513" s="270"/>
    </row>
    <row r="514" spans="1:14" ht="15.9" customHeight="1" thickBot="1" x14ac:dyDescent="0.35">
      <c r="A514" s="63" t="s">
        <v>760</v>
      </c>
      <c r="B514" s="63" t="s">
        <v>761</v>
      </c>
      <c r="C514" s="63" t="s">
        <v>1885</v>
      </c>
      <c r="D514" s="63" t="s">
        <v>1258</v>
      </c>
      <c r="E514" s="63"/>
      <c r="F514" s="63"/>
      <c r="G514" s="108">
        <f t="shared" si="15"/>
        <v>0</v>
      </c>
      <c r="H514" s="108"/>
      <c r="I514" s="108"/>
      <c r="J514" s="128">
        <f t="shared" si="16"/>
        <v>0</v>
      </c>
      <c r="K514" s="242"/>
      <c r="L514" s="118"/>
      <c r="M514" s="121"/>
      <c r="N514" s="270"/>
    </row>
    <row r="515" spans="1:14" ht="15.9" customHeight="1" thickBot="1" x14ac:dyDescent="0.35">
      <c r="A515" s="63" t="s">
        <v>762</v>
      </c>
      <c r="B515" s="63" t="s">
        <v>763</v>
      </c>
      <c r="C515" s="63" t="s">
        <v>1886</v>
      </c>
      <c r="D515" s="63" t="s">
        <v>1258</v>
      </c>
      <c r="E515" s="63">
        <v>47</v>
      </c>
      <c r="F515" s="63">
        <v>47</v>
      </c>
      <c r="G515" s="108">
        <f t="shared" si="15"/>
        <v>0</v>
      </c>
      <c r="H515" s="108"/>
      <c r="I515" s="108"/>
      <c r="J515" s="126">
        <f t="shared" si="16"/>
        <v>0</v>
      </c>
      <c r="K515" s="242"/>
      <c r="L515" s="118"/>
      <c r="M515" s="121"/>
      <c r="N515" s="270"/>
    </row>
    <row r="516" spans="1:14" ht="15.9" customHeight="1" thickBot="1" x14ac:dyDescent="0.35">
      <c r="A516" s="63" t="s">
        <v>762</v>
      </c>
      <c r="B516" s="63" t="s">
        <v>763</v>
      </c>
      <c r="C516" s="63" t="s">
        <v>1887</v>
      </c>
      <c r="D516" s="63" t="s">
        <v>1258</v>
      </c>
      <c r="E516" s="63"/>
      <c r="F516" s="63"/>
      <c r="G516" s="108">
        <f t="shared" si="15"/>
        <v>0</v>
      </c>
      <c r="H516" s="108">
        <v>20</v>
      </c>
      <c r="I516" s="108">
        <v>20</v>
      </c>
      <c r="J516" s="126">
        <f t="shared" si="16"/>
        <v>0</v>
      </c>
      <c r="K516" s="242"/>
      <c r="L516" s="118"/>
      <c r="M516" s="121"/>
      <c r="N516" s="270"/>
    </row>
    <row r="517" spans="1:14" ht="15.9" customHeight="1" thickBot="1" x14ac:dyDescent="0.35">
      <c r="A517" s="63" t="s">
        <v>764</v>
      </c>
      <c r="B517" s="63" t="s">
        <v>765</v>
      </c>
      <c r="C517" s="63" t="s">
        <v>1888</v>
      </c>
      <c r="D517" s="63" t="s">
        <v>1258</v>
      </c>
      <c r="E517" s="106">
        <v>37</v>
      </c>
      <c r="F517" s="106">
        <v>37</v>
      </c>
      <c r="G517" s="107">
        <f t="shared" si="15"/>
        <v>0</v>
      </c>
      <c r="H517" s="107"/>
      <c r="I517" s="107"/>
      <c r="J517" s="126">
        <f t="shared" si="16"/>
        <v>0</v>
      </c>
      <c r="K517" s="242"/>
      <c r="L517" s="118"/>
      <c r="M517" s="121"/>
      <c r="N517" s="270"/>
    </row>
    <row r="518" spans="1:14" ht="15.9" customHeight="1" thickBot="1" x14ac:dyDescent="0.35">
      <c r="A518" s="63" t="s">
        <v>764</v>
      </c>
      <c r="B518" s="63" t="s">
        <v>765</v>
      </c>
      <c r="C518" s="63" t="s">
        <v>1889</v>
      </c>
      <c r="D518" s="63" t="s">
        <v>1258</v>
      </c>
      <c r="E518" s="106"/>
      <c r="F518" s="106"/>
      <c r="G518" s="107">
        <f t="shared" si="15"/>
        <v>0</v>
      </c>
      <c r="H518" s="107">
        <v>34</v>
      </c>
      <c r="I518" s="107">
        <v>34</v>
      </c>
      <c r="J518" s="126">
        <f t="shared" si="16"/>
        <v>0</v>
      </c>
      <c r="K518" s="242"/>
      <c r="L518" s="118"/>
      <c r="M518" s="121"/>
      <c r="N518" s="270"/>
    </row>
    <row r="519" spans="1:14" ht="15.9" customHeight="1" thickBot="1" x14ac:dyDescent="0.35">
      <c r="A519" s="63" t="s">
        <v>766</v>
      </c>
      <c r="B519" s="63" t="s">
        <v>767</v>
      </c>
      <c r="C519" s="63" t="s">
        <v>1998</v>
      </c>
      <c r="D519" s="63" t="s">
        <v>1258</v>
      </c>
      <c r="E519" s="63"/>
      <c r="F519" s="63"/>
      <c r="G519" s="108">
        <f t="shared" si="15"/>
        <v>0</v>
      </c>
      <c r="H519" s="108">
        <v>6</v>
      </c>
      <c r="I519" s="108">
        <v>6</v>
      </c>
      <c r="J519" s="126">
        <f t="shared" si="16"/>
        <v>0</v>
      </c>
      <c r="K519" s="242"/>
      <c r="L519" s="118"/>
      <c r="M519" s="121"/>
      <c r="N519" s="270"/>
    </row>
    <row r="520" spans="1:14" ht="15.9" customHeight="1" thickBot="1" x14ac:dyDescent="0.35">
      <c r="A520" s="63" t="s">
        <v>766</v>
      </c>
      <c r="B520" s="63" t="s">
        <v>767</v>
      </c>
      <c r="C520" s="63" t="s">
        <v>1997</v>
      </c>
      <c r="D520" s="63" t="s">
        <v>1258</v>
      </c>
      <c r="E520" s="63">
        <v>18</v>
      </c>
      <c r="F520" s="63">
        <v>18</v>
      </c>
      <c r="G520" s="108">
        <f t="shared" si="15"/>
        <v>0</v>
      </c>
      <c r="H520" s="108"/>
      <c r="I520" s="108"/>
      <c r="J520" s="126">
        <f t="shared" si="16"/>
        <v>0</v>
      </c>
      <c r="K520" s="242"/>
      <c r="L520" s="118"/>
      <c r="M520" s="121"/>
      <c r="N520" s="270"/>
    </row>
    <row r="521" spans="1:14" ht="15.9" customHeight="1" thickBot="1" x14ac:dyDescent="0.35">
      <c r="A521" s="63" t="s">
        <v>768</v>
      </c>
      <c r="B521" s="63" t="s">
        <v>769</v>
      </c>
      <c r="C521" s="63" t="s">
        <v>773</v>
      </c>
      <c r="D521" s="63" t="s">
        <v>1258</v>
      </c>
      <c r="E521" s="106"/>
      <c r="F521" s="106"/>
      <c r="G521" s="58">
        <f t="shared" si="15"/>
        <v>0</v>
      </c>
      <c r="H521" s="107"/>
      <c r="I521" s="107"/>
      <c r="J521" s="126">
        <f t="shared" si="16"/>
        <v>0</v>
      </c>
      <c r="K521" s="242"/>
      <c r="L521" s="118"/>
      <c r="M521" s="121"/>
      <c r="N521" s="270"/>
    </row>
    <row r="522" spans="1:14" ht="15.9" customHeight="1" thickBot="1" x14ac:dyDescent="0.35">
      <c r="A522" s="63" t="s">
        <v>768</v>
      </c>
      <c r="B522" s="63" t="s">
        <v>769</v>
      </c>
      <c r="C522" s="63" t="s">
        <v>770</v>
      </c>
      <c r="D522" s="63" t="s">
        <v>1258</v>
      </c>
      <c r="E522" s="106"/>
      <c r="F522" s="106"/>
      <c r="G522" s="58">
        <f t="shared" si="15"/>
        <v>0</v>
      </c>
      <c r="H522" s="107"/>
      <c r="I522" s="107"/>
      <c r="J522" s="126">
        <f t="shared" si="16"/>
        <v>0</v>
      </c>
      <c r="K522" s="242"/>
      <c r="L522" s="118"/>
      <c r="M522" s="121"/>
      <c r="N522" s="270"/>
    </row>
    <row r="523" spans="1:14" ht="15.9" customHeight="1" thickBot="1" x14ac:dyDescent="0.35">
      <c r="A523" s="63" t="s">
        <v>768</v>
      </c>
      <c r="B523" s="63" t="s">
        <v>769</v>
      </c>
      <c r="C523" s="63" t="s">
        <v>771</v>
      </c>
      <c r="D523" s="63" t="s">
        <v>1258</v>
      </c>
      <c r="E523" s="106"/>
      <c r="F523" s="106"/>
      <c r="G523" s="58">
        <f t="shared" si="15"/>
        <v>0</v>
      </c>
      <c r="H523" s="107"/>
      <c r="I523" s="107"/>
      <c r="J523" s="126">
        <f t="shared" si="16"/>
        <v>0</v>
      </c>
      <c r="K523" s="242"/>
      <c r="L523" s="118"/>
      <c r="M523" s="121"/>
      <c r="N523" s="270"/>
    </row>
    <row r="524" spans="1:14" ht="15.9" customHeight="1" thickBot="1" x14ac:dyDescent="0.35">
      <c r="A524" s="63" t="s">
        <v>768</v>
      </c>
      <c r="B524" s="63" t="s">
        <v>769</v>
      </c>
      <c r="C524" s="63" t="s">
        <v>772</v>
      </c>
      <c r="D524" s="63" t="s">
        <v>1258</v>
      </c>
      <c r="E524" s="106"/>
      <c r="F524" s="106"/>
      <c r="G524" s="58">
        <f t="shared" si="15"/>
        <v>0</v>
      </c>
      <c r="H524" s="107"/>
      <c r="I524" s="107"/>
      <c r="J524" s="126">
        <f t="shared" si="16"/>
        <v>0</v>
      </c>
      <c r="K524" s="242"/>
      <c r="L524" s="118"/>
      <c r="M524" s="121"/>
      <c r="N524" s="270"/>
    </row>
    <row r="525" spans="1:14" ht="15.9" customHeight="1" thickBot="1" x14ac:dyDescent="0.35">
      <c r="A525" s="63">
        <v>340</v>
      </c>
      <c r="B525" s="63" t="s">
        <v>1249</v>
      </c>
      <c r="C525" s="63" t="s">
        <v>1824</v>
      </c>
      <c r="D525" s="63"/>
      <c r="E525" s="106">
        <v>28</v>
      </c>
      <c r="F525" s="106">
        <v>28</v>
      </c>
      <c r="G525" s="107">
        <f t="shared" si="15"/>
        <v>0</v>
      </c>
      <c r="H525" s="107"/>
      <c r="I525" s="107"/>
      <c r="J525" s="126">
        <f t="shared" si="16"/>
        <v>0</v>
      </c>
      <c r="K525" s="242"/>
      <c r="L525" s="118"/>
      <c r="M525" s="121"/>
      <c r="N525" s="270"/>
    </row>
    <row r="526" spans="1:14" ht="15.9" customHeight="1" thickBot="1" x14ac:dyDescent="0.35">
      <c r="A526" s="63">
        <v>340</v>
      </c>
      <c r="B526" s="63" t="s">
        <v>1249</v>
      </c>
      <c r="C526" s="63" t="s">
        <v>1825</v>
      </c>
      <c r="D526" s="63"/>
      <c r="E526" s="106"/>
      <c r="F526" s="106"/>
      <c r="G526" s="107">
        <f t="shared" si="15"/>
        <v>0</v>
      </c>
      <c r="H526" s="107">
        <v>9</v>
      </c>
      <c r="I526" s="107">
        <v>9</v>
      </c>
      <c r="J526" s="126">
        <f t="shared" si="16"/>
        <v>0</v>
      </c>
      <c r="K526" s="242"/>
      <c r="L526" s="118"/>
      <c r="M526" s="121"/>
      <c r="N526" s="270"/>
    </row>
    <row r="527" spans="1:14" ht="15.9" customHeight="1" thickBot="1" x14ac:dyDescent="0.35">
      <c r="A527" s="63" t="s">
        <v>775</v>
      </c>
      <c r="B527" s="63" t="s">
        <v>80</v>
      </c>
      <c r="C527" s="63" t="s">
        <v>2034</v>
      </c>
      <c r="D527" s="63" t="s">
        <v>1258</v>
      </c>
      <c r="E527" s="63">
        <v>17</v>
      </c>
      <c r="F527" s="63">
        <v>17</v>
      </c>
      <c r="G527" s="108">
        <f t="shared" si="15"/>
        <v>0</v>
      </c>
      <c r="H527" s="108"/>
      <c r="I527" s="108"/>
      <c r="J527" s="128">
        <f t="shared" si="16"/>
        <v>0</v>
      </c>
      <c r="K527" s="242"/>
      <c r="L527" s="118"/>
      <c r="M527" s="121"/>
      <c r="N527" s="270"/>
    </row>
    <row r="528" spans="1:14" ht="15.9" customHeight="1" thickBot="1" x14ac:dyDescent="0.35">
      <c r="A528" s="63" t="s">
        <v>775</v>
      </c>
      <c r="B528" s="63" t="s">
        <v>80</v>
      </c>
      <c r="C528" s="63" t="s">
        <v>2035</v>
      </c>
      <c r="D528" s="63" t="s">
        <v>1258</v>
      </c>
      <c r="E528" s="63"/>
      <c r="F528" s="63"/>
      <c r="G528" s="108">
        <f t="shared" si="15"/>
        <v>0</v>
      </c>
      <c r="H528" s="108">
        <v>5</v>
      </c>
      <c r="I528" s="108">
        <v>5</v>
      </c>
      <c r="J528" s="128">
        <f t="shared" si="16"/>
        <v>0</v>
      </c>
      <c r="K528" s="242"/>
      <c r="L528" s="118"/>
      <c r="M528" s="121"/>
      <c r="N528" s="270"/>
    </row>
    <row r="529" spans="1:14" ht="15.9" customHeight="1" thickBot="1" x14ac:dyDescent="0.35">
      <c r="A529" s="63" t="s">
        <v>776</v>
      </c>
      <c r="B529" s="63" t="s">
        <v>777</v>
      </c>
      <c r="C529" s="63" t="s">
        <v>1809</v>
      </c>
      <c r="D529" s="63" t="s">
        <v>1258</v>
      </c>
      <c r="E529" s="63">
        <v>19</v>
      </c>
      <c r="F529" s="63">
        <v>19</v>
      </c>
      <c r="G529" s="108">
        <f t="shared" si="15"/>
        <v>0</v>
      </c>
      <c r="H529" s="108"/>
      <c r="I529" s="108"/>
      <c r="J529" s="128">
        <f t="shared" si="16"/>
        <v>0</v>
      </c>
      <c r="K529" s="242"/>
      <c r="L529" s="130"/>
      <c r="M529" s="273"/>
      <c r="N529" s="270"/>
    </row>
    <row r="530" spans="1:14" ht="15.9" customHeight="1" thickBot="1" x14ac:dyDescent="0.35">
      <c r="A530" s="63" t="s">
        <v>776</v>
      </c>
      <c r="B530" s="63" t="s">
        <v>777</v>
      </c>
      <c r="C530" s="63" t="s">
        <v>1810</v>
      </c>
      <c r="D530" s="63" t="s">
        <v>1258</v>
      </c>
      <c r="E530" s="63"/>
      <c r="F530" s="63"/>
      <c r="G530" s="108">
        <f t="shared" si="15"/>
        <v>0</v>
      </c>
      <c r="H530" s="108">
        <v>0</v>
      </c>
      <c r="I530" s="108">
        <v>0</v>
      </c>
      <c r="J530" s="128">
        <f t="shared" si="16"/>
        <v>0</v>
      </c>
      <c r="K530" s="242"/>
      <c r="L530" s="130"/>
      <c r="M530" s="273"/>
      <c r="N530" s="270"/>
    </row>
    <row r="531" spans="1:14" ht="15.9" customHeight="1" thickBot="1" x14ac:dyDescent="0.35">
      <c r="A531" s="63" t="s">
        <v>778</v>
      </c>
      <c r="B531" s="63" t="s">
        <v>100</v>
      </c>
      <c r="C531" s="63" t="s">
        <v>779</v>
      </c>
      <c r="D531" s="63" t="s">
        <v>1258</v>
      </c>
      <c r="E531" s="106">
        <v>18</v>
      </c>
      <c r="F531" s="106">
        <v>18</v>
      </c>
      <c r="G531" s="107">
        <f t="shared" si="15"/>
        <v>0</v>
      </c>
      <c r="H531" s="107"/>
      <c r="I531" s="107"/>
      <c r="J531" s="126">
        <f t="shared" si="16"/>
        <v>0</v>
      </c>
      <c r="K531" s="242"/>
      <c r="L531" s="118"/>
      <c r="M531" s="121"/>
      <c r="N531" s="270"/>
    </row>
    <row r="532" spans="1:14" ht="15.9" customHeight="1" thickBot="1" x14ac:dyDescent="0.35">
      <c r="A532" s="63" t="s">
        <v>778</v>
      </c>
      <c r="B532" s="63" t="s">
        <v>100</v>
      </c>
      <c r="C532" s="63" t="s">
        <v>780</v>
      </c>
      <c r="D532" s="63" t="s">
        <v>1258</v>
      </c>
      <c r="E532" s="106"/>
      <c r="F532" s="106"/>
      <c r="G532" s="107">
        <f t="shared" si="15"/>
        <v>0</v>
      </c>
      <c r="H532" s="107">
        <v>7</v>
      </c>
      <c r="I532" s="107">
        <v>7</v>
      </c>
      <c r="J532" s="126">
        <f t="shared" si="16"/>
        <v>0</v>
      </c>
      <c r="K532" s="242"/>
      <c r="L532" s="118"/>
      <c r="M532" s="121"/>
      <c r="N532" s="270"/>
    </row>
    <row r="533" spans="1:14" ht="15.9" customHeight="1" thickBot="1" x14ac:dyDescent="0.35">
      <c r="A533" s="63" t="s">
        <v>781</v>
      </c>
      <c r="B533" s="63" t="s">
        <v>782</v>
      </c>
      <c r="C533" s="63" t="s">
        <v>784</v>
      </c>
      <c r="D533" s="63" t="s">
        <v>1258</v>
      </c>
      <c r="E533" s="63"/>
      <c r="F533" s="63"/>
      <c r="G533" s="108">
        <f t="shared" si="15"/>
        <v>0</v>
      </c>
      <c r="H533" s="108"/>
      <c r="I533" s="108"/>
      <c r="J533" s="126">
        <f t="shared" si="16"/>
        <v>0</v>
      </c>
      <c r="K533" s="242"/>
      <c r="L533" s="118"/>
      <c r="M533" s="121"/>
      <c r="N533" s="270"/>
    </row>
    <row r="534" spans="1:14" ht="15.9" customHeight="1" thickBot="1" x14ac:dyDescent="0.35">
      <c r="A534" s="63" t="s">
        <v>781</v>
      </c>
      <c r="B534" s="63" t="s">
        <v>782</v>
      </c>
      <c r="C534" s="63" t="s">
        <v>783</v>
      </c>
      <c r="D534" s="63" t="s">
        <v>1258</v>
      </c>
      <c r="E534" s="63"/>
      <c r="F534" s="63"/>
      <c r="G534" s="108">
        <f t="shared" si="15"/>
        <v>0</v>
      </c>
      <c r="H534" s="108"/>
      <c r="I534" s="108"/>
      <c r="J534" s="126">
        <f t="shared" si="16"/>
        <v>0</v>
      </c>
      <c r="K534" s="242"/>
      <c r="L534" s="118"/>
      <c r="M534" s="121"/>
      <c r="N534" s="270"/>
    </row>
    <row r="535" spans="1:14" ht="15.9" customHeight="1" thickBot="1" x14ac:dyDescent="0.35">
      <c r="A535" s="63" t="s">
        <v>785</v>
      </c>
      <c r="B535" s="63" t="s">
        <v>1184</v>
      </c>
      <c r="C535" s="63" t="s">
        <v>1218</v>
      </c>
      <c r="D535" s="63" t="s">
        <v>1258</v>
      </c>
      <c r="E535" s="106">
        <v>15</v>
      </c>
      <c r="F535" s="106">
        <v>15</v>
      </c>
      <c r="G535" s="58">
        <f t="shared" si="15"/>
        <v>0</v>
      </c>
      <c r="H535" s="107"/>
      <c r="I535" s="107"/>
      <c r="J535" s="126">
        <f t="shared" si="16"/>
        <v>0</v>
      </c>
      <c r="K535" s="242"/>
      <c r="L535" s="118"/>
      <c r="M535" s="121"/>
      <c r="N535" s="270"/>
    </row>
    <row r="536" spans="1:14" ht="15.9" customHeight="1" thickBot="1" x14ac:dyDescent="0.35">
      <c r="A536" s="63" t="s">
        <v>785</v>
      </c>
      <c r="B536" s="63" t="s">
        <v>1184</v>
      </c>
      <c r="C536" s="63">
        <v>2547406</v>
      </c>
      <c r="D536" s="63" t="s">
        <v>1258</v>
      </c>
      <c r="E536" s="106"/>
      <c r="F536" s="106"/>
      <c r="G536" s="58">
        <f t="shared" si="15"/>
        <v>0</v>
      </c>
      <c r="H536" s="107">
        <v>1</v>
      </c>
      <c r="I536" s="107">
        <v>1</v>
      </c>
      <c r="J536" s="126">
        <f t="shared" si="16"/>
        <v>0</v>
      </c>
      <c r="K536" s="242"/>
      <c r="L536" s="118"/>
      <c r="M536" s="121"/>
      <c r="N536" s="270"/>
    </row>
    <row r="537" spans="1:14" ht="15.9" customHeight="1" thickBot="1" x14ac:dyDescent="0.35">
      <c r="A537" s="63" t="s">
        <v>786</v>
      </c>
      <c r="B537" s="63" t="s">
        <v>787</v>
      </c>
      <c r="C537" s="63" t="s">
        <v>1999</v>
      </c>
      <c r="D537" s="63" t="s">
        <v>1258</v>
      </c>
      <c r="E537" s="63">
        <v>5</v>
      </c>
      <c r="F537" s="63">
        <v>5</v>
      </c>
      <c r="G537" s="108">
        <f t="shared" si="15"/>
        <v>0</v>
      </c>
      <c r="H537" s="108"/>
      <c r="I537" s="108"/>
      <c r="J537" s="126">
        <f t="shared" si="16"/>
        <v>0</v>
      </c>
      <c r="K537" s="242"/>
      <c r="L537" s="118"/>
      <c r="M537" s="121"/>
      <c r="N537" s="270"/>
    </row>
    <row r="538" spans="1:14" ht="15.9" customHeight="1" thickBot="1" x14ac:dyDescent="0.35">
      <c r="A538" s="63" t="s">
        <v>786</v>
      </c>
      <c r="B538" s="63" t="s">
        <v>787</v>
      </c>
      <c r="C538" s="63" t="s">
        <v>2000</v>
      </c>
      <c r="D538" s="63" t="s">
        <v>1258</v>
      </c>
      <c r="E538" s="63"/>
      <c r="F538" s="63"/>
      <c r="G538" s="108">
        <f t="shared" si="15"/>
        <v>0</v>
      </c>
      <c r="H538" s="108">
        <v>3</v>
      </c>
      <c r="I538" s="108">
        <v>3</v>
      </c>
      <c r="J538" s="126">
        <f t="shared" si="16"/>
        <v>0</v>
      </c>
      <c r="K538" s="242"/>
      <c r="L538" s="118"/>
      <c r="M538" s="121"/>
      <c r="N538" s="270"/>
    </row>
    <row r="539" spans="1:14" ht="15.9" customHeight="1" thickBot="1" x14ac:dyDescent="0.35">
      <c r="A539" s="63" t="s">
        <v>789</v>
      </c>
      <c r="B539" s="63" t="s">
        <v>1219</v>
      </c>
      <c r="C539" s="63" t="s">
        <v>1939</v>
      </c>
      <c r="D539" s="63" t="s">
        <v>1258</v>
      </c>
      <c r="E539" s="63"/>
      <c r="F539" s="63"/>
      <c r="G539" s="108">
        <f t="shared" si="15"/>
        <v>0</v>
      </c>
      <c r="H539" s="108">
        <v>6</v>
      </c>
      <c r="I539" s="108">
        <v>6</v>
      </c>
      <c r="J539" s="126">
        <f t="shared" si="16"/>
        <v>0</v>
      </c>
      <c r="K539" s="242"/>
      <c r="L539" s="118"/>
      <c r="M539" s="121"/>
      <c r="N539" s="270"/>
    </row>
    <row r="540" spans="1:14" ht="15.9" customHeight="1" thickBot="1" x14ac:dyDescent="0.35">
      <c r="A540" s="63" t="s">
        <v>789</v>
      </c>
      <c r="B540" s="63" t="s">
        <v>1219</v>
      </c>
      <c r="C540" s="63" t="s">
        <v>1938</v>
      </c>
      <c r="D540" s="63" t="s">
        <v>1258</v>
      </c>
      <c r="E540" s="63">
        <v>7</v>
      </c>
      <c r="F540" s="63">
        <v>7</v>
      </c>
      <c r="G540" s="108">
        <f t="shared" si="15"/>
        <v>0</v>
      </c>
      <c r="H540" s="108"/>
      <c r="I540" s="108"/>
      <c r="J540" s="126">
        <f t="shared" si="16"/>
        <v>0</v>
      </c>
      <c r="K540" s="242"/>
      <c r="L540" s="118"/>
      <c r="M540" s="121"/>
      <c r="N540" s="270"/>
    </row>
    <row r="541" spans="1:14" ht="15.9" customHeight="1" thickBot="1" x14ac:dyDescent="0.35">
      <c r="A541" s="63" t="s">
        <v>790</v>
      </c>
      <c r="B541" s="63" t="s">
        <v>791</v>
      </c>
      <c r="C541" s="63" t="s">
        <v>792</v>
      </c>
      <c r="D541" s="63" t="s">
        <v>1258</v>
      </c>
      <c r="E541" s="106"/>
      <c r="F541" s="106"/>
      <c r="G541" s="58">
        <f t="shared" si="15"/>
        <v>0</v>
      </c>
      <c r="H541" s="107"/>
      <c r="I541" s="107"/>
      <c r="J541" s="126">
        <f t="shared" si="16"/>
        <v>0</v>
      </c>
      <c r="K541" s="242"/>
      <c r="L541" s="118"/>
      <c r="M541" s="121"/>
      <c r="N541" s="270"/>
    </row>
    <row r="542" spans="1:14" ht="15.9" customHeight="1" thickBot="1" x14ac:dyDescent="0.35">
      <c r="A542" s="63" t="s">
        <v>790</v>
      </c>
      <c r="B542" s="63" t="s">
        <v>791</v>
      </c>
      <c r="C542" s="63" t="s">
        <v>793</v>
      </c>
      <c r="D542" s="63" t="s">
        <v>1258</v>
      </c>
      <c r="E542" s="106"/>
      <c r="F542" s="106"/>
      <c r="G542" s="58">
        <f t="shared" si="15"/>
        <v>0</v>
      </c>
      <c r="H542" s="107"/>
      <c r="I542" s="107"/>
      <c r="J542" s="126">
        <f t="shared" si="16"/>
        <v>0</v>
      </c>
      <c r="K542" s="242"/>
      <c r="L542" s="118"/>
      <c r="M542" s="121"/>
      <c r="N542" s="270"/>
    </row>
    <row r="543" spans="1:14" ht="15.9" customHeight="1" thickBot="1" x14ac:dyDescent="0.35">
      <c r="A543" s="63" t="s">
        <v>794</v>
      </c>
      <c r="B543" s="63" t="s">
        <v>795</v>
      </c>
      <c r="C543" s="63" t="s">
        <v>796</v>
      </c>
      <c r="D543" s="63" t="s">
        <v>1258</v>
      </c>
      <c r="E543" s="106"/>
      <c r="F543" s="106"/>
      <c r="G543" s="58">
        <f t="shared" si="15"/>
        <v>0</v>
      </c>
      <c r="H543" s="107"/>
      <c r="I543" s="107"/>
      <c r="J543" s="126">
        <f t="shared" si="16"/>
        <v>0</v>
      </c>
      <c r="K543" s="242"/>
      <c r="L543" s="118"/>
      <c r="M543" s="121"/>
      <c r="N543" s="270"/>
    </row>
    <row r="544" spans="1:14" ht="15.9" customHeight="1" thickBot="1" x14ac:dyDescent="0.35">
      <c r="A544" s="63" t="s">
        <v>794</v>
      </c>
      <c r="B544" s="63" t="s">
        <v>795</v>
      </c>
      <c r="C544" s="63" t="s">
        <v>797</v>
      </c>
      <c r="D544" s="63" t="s">
        <v>1258</v>
      </c>
      <c r="E544" s="106"/>
      <c r="F544" s="106"/>
      <c r="G544" s="58">
        <f t="shared" si="15"/>
        <v>0</v>
      </c>
      <c r="H544" s="107"/>
      <c r="I544" s="107"/>
      <c r="J544" s="126">
        <f t="shared" si="16"/>
        <v>0</v>
      </c>
      <c r="K544" s="242"/>
      <c r="L544" s="118"/>
      <c r="M544" s="121"/>
      <c r="N544" s="270"/>
    </row>
    <row r="545" spans="1:14" ht="15.9" customHeight="1" thickBot="1" x14ac:dyDescent="0.35">
      <c r="A545" s="63" t="s">
        <v>798</v>
      </c>
      <c r="B545" s="63" t="s">
        <v>799</v>
      </c>
      <c r="C545" s="63" t="s">
        <v>1890</v>
      </c>
      <c r="D545" s="63" t="s">
        <v>1258</v>
      </c>
      <c r="E545" s="63">
        <v>23</v>
      </c>
      <c r="F545" s="63">
        <v>23</v>
      </c>
      <c r="G545" s="108">
        <f t="shared" si="15"/>
        <v>0</v>
      </c>
      <c r="H545" s="108"/>
      <c r="I545" s="108"/>
      <c r="J545" s="126">
        <f t="shared" si="16"/>
        <v>0</v>
      </c>
      <c r="K545" s="242"/>
      <c r="L545" s="118"/>
      <c r="M545" s="121"/>
      <c r="N545" s="270"/>
    </row>
    <row r="546" spans="1:14" ht="15.9" customHeight="1" thickBot="1" x14ac:dyDescent="0.35">
      <c r="A546" s="63" t="s">
        <v>798</v>
      </c>
      <c r="B546" s="63" t="s">
        <v>799</v>
      </c>
      <c r="C546" s="63" t="s">
        <v>1891</v>
      </c>
      <c r="D546" s="63" t="s">
        <v>1258</v>
      </c>
      <c r="E546" s="63"/>
      <c r="F546" s="63"/>
      <c r="G546" s="108">
        <f t="shared" si="15"/>
        <v>0</v>
      </c>
      <c r="H546" s="108">
        <v>23</v>
      </c>
      <c r="I546" s="108">
        <v>23</v>
      </c>
      <c r="J546" s="126">
        <f t="shared" si="16"/>
        <v>0</v>
      </c>
      <c r="K546" s="242"/>
      <c r="L546" s="118"/>
      <c r="M546" s="121"/>
      <c r="N546" s="270"/>
    </row>
    <row r="547" spans="1:14" ht="15.9" customHeight="1" thickBot="1" x14ac:dyDescent="0.35">
      <c r="A547" s="63" t="s">
        <v>802</v>
      </c>
      <c r="B547" s="63" t="s">
        <v>1250</v>
      </c>
      <c r="C547" s="63" t="s">
        <v>1892</v>
      </c>
      <c r="D547" s="63"/>
      <c r="E547" s="63">
        <v>4</v>
      </c>
      <c r="F547" s="63">
        <v>4</v>
      </c>
      <c r="G547" s="108">
        <f t="shared" si="15"/>
        <v>0</v>
      </c>
      <c r="H547" s="108"/>
      <c r="I547" s="108"/>
      <c r="J547" s="126">
        <f t="shared" si="16"/>
        <v>0</v>
      </c>
      <c r="K547" s="242"/>
      <c r="L547" s="118"/>
      <c r="M547" s="121"/>
      <c r="N547" s="270"/>
    </row>
    <row r="548" spans="1:14" ht="15.9" customHeight="1" thickBot="1" x14ac:dyDescent="0.35">
      <c r="A548" s="63" t="s">
        <v>802</v>
      </c>
      <c r="B548" s="63" t="s">
        <v>1250</v>
      </c>
      <c r="C548" s="63" t="s">
        <v>1893</v>
      </c>
      <c r="D548" s="63" t="s">
        <v>1258</v>
      </c>
      <c r="E548" s="63"/>
      <c r="F548" s="63"/>
      <c r="G548" s="108">
        <f t="shared" si="15"/>
        <v>0</v>
      </c>
      <c r="H548" s="108"/>
      <c r="I548" s="108"/>
      <c r="J548" s="126">
        <f t="shared" si="16"/>
        <v>0</v>
      </c>
      <c r="K548" s="242"/>
      <c r="L548" s="118"/>
      <c r="M548" s="121"/>
      <c r="N548" s="270"/>
    </row>
    <row r="549" spans="1:14" ht="15.9" customHeight="1" thickBot="1" x14ac:dyDescent="0.35">
      <c r="A549" s="63" t="s">
        <v>803</v>
      </c>
      <c r="B549" s="63" t="s">
        <v>1220</v>
      </c>
      <c r="C549" s="63" t="s">
        <v>1894</v>
      </c>
      <c r="D549" s="63" t="s">
        <v>1258</v>
      </c>
      <c r="E549" s="63">
        <v>8</v>
      </c>
      <c r="F549" s="63">
        <v>8</v>
      </c>
      <c r="G549" s="108">
        <f t="shared" si="15"/>
        <v>0</v>
      </c>
      <c r="H549" s="108"/>
      <c r="I549" s="108"/>
      <c r="J549" s="126">
        <f t="shared" si="16"/>
        <v>0</v>
      </c>
      <c r="K549" s="242"/>
      <c r="L549" s="118"/>
      <c r="M549" s="121"/>
      <c r="N549" s="270"/>
    </row>
    <row r="550" spans="1:14" ht="15.9" customHeight="1" thickBot="1" x14ac:dyDescent="0.35">
      <c r="A550" s="63" t="s">
        <v>803</v>
      </c>
      <c r="B550" s="63" t="s">
        <v>1220</v>
      </c>
      <c r="C550" s="63" t="s">
        <v>1895</v>
      </c>
      <c r="D550" s="63" t="s">
        <v>1258</v>
      </c>
      <c r="E550" s="63"/>
      <c r="F550" s="63"/>
      <c r="G550" s="108">
        <f t="shared" si="15"/>
        <v>0</v>
      </c>
      <c r="H550" s="108">
        <v>2</v>
      </c>
      <c r="I550" s="108">
        <v>2</v>
      </c>
      <c r="J550" s="126">
        <f t="shared" si="16"/>
        <v>0</v>
      </c>
      <c r="K550" s="242"/>
      <c r="L550" s="118"/>
      <c r="M550" s="121"/>
      <c r="N550" s="270"/>
    </row>
    <row r="551" spans="1:14" ht="15.9" customHeight="1" thickBot="1" x14ac:dyDescent="0.35">
      <c r="A551" s="63" t="s">
        <v>804</v>
      </c>
      <c r="B551" s="63" t="s">
        <v>805</v>
      </c>
      <c r="C551" s="63" t="s">
        <v>807</v>
      </c>
      <c r="D551" s="63" t="s">
        <v>1258</v>
      </c>
      <c r="E551" s="106">
        <v>8</v>
      </c>
      <c r="F551" s="106">
        <v>8</v>
      </c>
      <c r="G551" s="58">
        <f t="shared" si="15"/>
        <v>0</v>
      </c>
      <c r="H551" s="107"/>
      <c r="I551" s="107"/>
      <c r="J551" s="126">
        <f t="shared" si="16"/>
        <v>0</v>
      </c>
      <c r="K551" s="242"/>
      <c r="L551" s="118"/>
      <c r="M551" s="121"/>
      <c r="N551" s="270"/>
    </row>
    <row r="552" spans="1:14" ht="15.9" customHeight="1" thickBot="1" x14ac:dyDescent="0.35">
      <c r="A552" s="63" t="s">
        <v>804</v>
      </c>
      <c r="B552" s="63" t="s">
        <v>805</v>
      </c>
      <c r="C552" s="63" t="s">
        <v>806</v>
      </c>
      <c r="D552" s="63" t="s">
        <v>1258</v>
      </c>
      <c r="E552" s="106"/>
      <c r="F552" s="106"/>
      <c r="G552" s="58">
        <f t="shared" si="15"/>
        <v>0</v>
      </c>
      <c r="H552" s="107"/>
      <c r="I552" s="107"/>
      <c r="J552" s="126">
        <f t="shared" si="16"/>
        <v>0</v>
      </c>
      <c r="K552" s="242"/>
      <c r="L552" s="118"/>
      <c r="M552" s="121"/>
      <c r="N552" s="270"/>
    </row>
    <row r="553" spans="1:14" ht="15.9" customHeight="1" thickBot="1" x14ac:dyDescent="0.35">
      <c r="A553" s="63" t="s">
        <v>808</v>
      </c>
      <c r="B553" s="63" t="s">
        <v>1307</v>
      </c>
      <c r="C553" s="63" t="s">
        <v>1896</v>
      </c>
      <c r="D553" s="63"/>
      <c r="E553" s="63">
        <v>29</v>
      </c>
      <c r="F553" s="63">
        <v>29</v>
      </c>
      <c r="G553" s="108">
        <f t="shared" si="15"/>
        <v>0</v>
      </c>
      <c r="H553" s="108"/>
      <c r="I553" s="108"/>
      <c r="J553" s="128">
        <f t="shared" si="16"/>
        <v>0</v>
      </c>
      <c r="K553" s="242"/>
      <c r="L553" s="118"/>
      <c r="M553" s="121"/>
      <c r="N553" s="270"/>
    </row>
    <row r="554" spans="1:14" ht="15.9" customHeight="1" thickBot="1" x14ac:dyDescent="0.35">
      <c r="A554" s="63">
        <v>357</v>
      </c>
      <c r="B554" s="63" t="s">
        <v>1307</v>
      </c>
      <c r="C554" s="63" t="s">
        <v>1897</v>
      </c>
      <c r="D554" s="63"/>
      <c r="E554" s="63"/>
      <c r="F554" s="63"/>
      <c r="G554" s="108">
        <f t="shared" si="15"/>
        <v>0</v>
      </c>
      <c r="H554" s="108">
        <v>9</v>
      </c>
      <c r="I554" s="108">
        <v>9</v>
      </c>
      <c r="J554" s="128">
        <f t="shared" si="16"/>
        <v>0</v>
      </c>
      <c r="K554" s="242"/>
      <c r="L554" s="118"/>
      <c r="M554" s="121"/>
      <c r="N554" s="270"/>
    </row>
    <row r="555" spans="1:14" ht="15.9" customHeight="1" thickBot="1" x14ac:dyDescent="0.35">
      <c r="A555" s="63" t="s">
        <v>809</v>
      </c>
      <c r="B555" s="63" t="s">
        <v>810</v>
      </c>
      <c r="C555" s="63" t="s">
        <v>1835</v>
      </c>
      <c r="D555" s="63" t="s">
        <v>1258</v>
      </c>
      <c r="E555" s="63"/>
      <c r="F555" s="63"/>
      <c r="G555" s="108">
        <f t="shared" ref="G555:G620" si="17">F555-E555</f>
        <v>0</v>
      </c>
      <c r="H555" s="108">
        <v>6</v>
      </c>
      <c r="I555" s="108">
        <v>6</v>
      </c>
      <c r="J555" s="128">
        <f t="shared" ref="J555:J620" si="18">I555-H555</f>
        <v>0</v>
      </c>
      <c r="K555" s="242"/>
      <c r="L555" s="118"/>
      <c r="M555" s="121"/>
      <c r="N555" s="270"/>
    </row>
    <row r="556" spans="1:14" ht="15.9" customHeight="1" thickBot="1" x14ac:dyDescent="0.35">
      <c r="A556" s="63" t="s">
        <v>809</v>
      </c>
      <c r="B556" s="63" t="s">
        <v>810</v>
      </c>
      <c r="C556" s="63" t="s">
        <v>1836</v>
      </c>
      <c r="D556" s="63" t="s">
        <v>1258</v>
      </c>
      <c r="E556" s="63">
        <v>8</v>
      </c>
      <c r="F556" s="63">
        <v>8</v>
      </c>
      <c r="G556" s="108">
        <f t="shared" si="17"/>
        <v>0</v>
      </c>
      <c r="H556" s="108"/>
      <c r="I556" s="108"/>
      <c r="J556" s="128">
        <f t="shared" si="18"/>
        <v>0</v>
      </c>
      <c r="K556" s="242"/>
      <c r="L556" s="118"/>
      <c r="M556" s="121"/>
      <c r="N556" s="270"/>
    </row>
    <row r="557" spans="1:14" ht="15.9" customHeight="1" thickBot="1" x14ac:dyDescent="0.35">
      <c r="A557" s="63" t="s">
        <v>811</v>
      </c>
      <c r="B557" s="63" t="s">
        <v>812</v>
      </c>
      <c r="C557" s="63" t="s">
        <v>813</v>
      </c>
      <c r="D557" s="63" t="s">
        <v>1258</v>
      </c>
      <c r="E557" s="106"/>
      <c r="F557" s="106"/>
      <c r="G557" s="58">
        <f t="shared" si="17"/>
        <v>0</v>
      </c>
      <c r="H557" s="107"/>
      <c r="I557" s="107"/>
      <c r="J557" s="126">
        <f t="shared" si="18"/>
        <v>0</v>
      </c>
      <c r="K557" s="242"/>
      <c r="L557" s="118"/>
      <c r="M557" s="121"/>
      <c r="N557" s="270"/>
    </row>
    <row r="558" spans="1:14" ht="15.9" customHeight="1" thickBot="1" x14ac:dyDescent="0.35">
      <c r="A558" s="63" t="s">
        <v>811</v>
      </c>
      <c r="B558" s="63" t="s">
        <v>812</v>
      </c>
      <c r="C558" s="63" t="s">
        <v>814</v>
      </c>
      <c r="D558" s="63" t="s">
        <v>1258</v>
      </c>
      <c r="E558" s="106"/>
      <c r="F558" s="106"/>
      <c r="G558" s="58">
        <f t="shared" si="17"/>
        <v>0</v>
      </c>
      <c r="H558" s="107"/>
      <c r="I558" s="107"/>
      <c r="J558" s="126">
        <f t="shared" si="18"/>
        <v>0</v>
      </c>
      <c r="K558" s="242"/>
      <c r="L558" s="118"/>
      <c r="M558" s="121"/>
      <c r="N558" s="270"/>
    </row>
    <row r="559" spans="1:14" ht="15.9" customHeight="1" thickBot="1" x14ac:dyDescent="0.35">
      <c r="A559" s="63" t="s">
        <v>815</v>
      </c>
      <c r="B559" s="63" t="s">
        <v>816</v>
      </c>
      <c r="C559" s="63" t="s">
        <v>817</v>
      </c>
      <c r="D559" s="63" t="s">
        <v>1258</v>
      </c>
      <c r="E559" s="106">
        <v>26</v>
      </c>
      <c r="F559" s="106">
        <v>26</v>
      </c>
      <c r="G559" s="107">
        <f t="shared" si="17"/>
        <v>0</v>
      </c>
      <c r="H559" s="107"/>
      <c r="I559" s="107"/>
      <c r="J559" s="127">
        <f t="shared" si="18"/>
        <v>0</v>
      </c>
      <c r="K559" s="242"/>
      <c r="L559" s="118"/>
      <c r="M559" s="121"/>
      <c r="N559" s="270"/>
    </row>
    <row r="560" spans="1:14" ht="15.9" customHeight="1" thickBot="1" x14ac:dyDescent="0.35">
      <c r="A560" s="63" t="s">
        <v>815</v>
      </c>
      <c r="B560" s="63" t="s">
        <v>816</v>
      </c>
      <c r="C560" s="63" t="s">
        <v>818</v>
      </c>
      <c r="D560" s="63" t="s">
        <v>1258</v>
      </c>
      <c r="E560" s="106"/>
      <c r="F560" s="106"/>
      <c r="G560" s="107">
        <f t="shared" si="17"/>
        <v>0</v>
      </c>
      <c r="H560" s="107">
        <v>12</v>
      </c>
      <c r="I560" s="107">
        <v>12</v>
      </c>
      <c r="J560" s="127">
        <f t="shared" si="18"/>
        <v>0</v>
      </c>
      <c r="K560" s="242"/>
      <c r="L560" s="118"/>
      <c r="M560" s="121"/>
      <c r="N560" s="270"/>
    </row>
    <row r="561" spans="1:14" ht="15.9" customHeight="1" thickBot="1" x14ac:dyDescent="0.35">
      <c r="A561" s="63" t="s">
        <v>819</v>
      </c>
      <c r="B561" s="63" t="s">
        <v>820</v>
      </c>
      <c r="C561" s="63" t="s">
        <v>2036</v>
      </c>
      <c r="D561" s="63" t="s">
        <v>1258</v>
      </c>
      <c r="E561" s="106">
        <v>23</v>
      </c>
      <c r="F561" s="106">
        <v>23</v>
      </c>
      <c r="G561" s="107">
        <f t="shared" si="17"/>
        <v>0</v>
      </c>
      <c r="H561" s="107"/>
      <c r="I561" s="107"/>
      <c r="J561" s="127">
        <f t="shared" si="18"/>
        <v>0</v>
      </c>
      <c r="K561" s="242"/>
      <c r="L561" s="118"/>
      <c r="M561" s="121"/>
      <c r="N561" s="270"/>
    </row>
    <row r="562" spans="1:14" ht="15.9" customHeight="1" thickBot="1" x14ac:dyDescent="0.35">
      <c r="A562" s="63" t="s">
        <v>819</v>
      </c>
      <c r="B562" s="63" t="s">
        <v>820</v>
      </c>
      <c r="C562" s="63" t="s">
        <v>2037</v>
      </c>
      <c r="D562" s="63" t="s">
        <v>1258</v>
      </c>
      <c r="E562" s="106"/>
      <c r="F562" s="106"/>
      <c r="G562" s="107">
        <f t="shared" si="17"/>
        <v>0</v>
      </c>
      <c r="H562" s="107">
        <v>20</v>
      </c>
      <c r="I562" s="107">
        <v>20</v>
      </c>
      <c r="J562" s="127">
        <f t="shared" si="18"/>
        <v>0</v>
      </c>
      <c r="K562" s="242"/>
      <c r="L562" s="118"/>
      <c r="M562" s="121"/>
      <c r="N562" s="270"/>
    </row>
    <row r="563" spans="1:14" ht="15.9" customHeight="1" thickBot="1" x14ac:dyDescent="0.35">
      <c r="A563" s="63" t="s">
        <v>821</v>
      </c>
      <c r="B563" s="63" t="s">
        <v>822</v>
      </c>
      <c r="C563" s="63" t="s">
        <v>1831</v>
      </c>
      <c r="D563" s="63" t="s">
        <v>1258</v>
      </c>
      <c r="E563" s="106">
        <v>8</v>
      </c>
      <c r="F563" s="106">
        <v>8</v>
      </c>
      <c r="G563" s="107">
        <f t="shared" si="17"/>
        <v>0</v>
      </c>
      <c r="H563" s="107"/>
      <c r="I563" s="107"/>
      <c r="J563" s="126">
        <f t="shared" si="18"/>
        <v>0</v>
      </c>
      <c r="K563" s="242"/>
      <c r="L563" s="118"/>
      <c r="M563" s="121"/>
      <c r="N563" s="270"/>
    </row>
    <row r="564" spans="1:14" ht="15.9" customHeight="1" thickBot="1" x14ac:dyDescent="0.35">
      <c r="A564" s="63" t="s">
        <v>821</v>
      </c>
      <c r="B564" s="63" t="s">
        <v>822</v>
      </c>
      <c r="C564" s="63" t="s">
        <v>1832</v>
      </c>
      <c r="D564" s="63" t="s">
        <v>1258</v>
      </c>
      <c r="E564" s="106"/>
      <c r="F564" s="106"/>
      <c r="G564" s="107">
        <f t="shared" si="17"/>
        <v>0</v>
      </c>
      <c r="H564" s="107">
        <v>1</v>
      </c>
      <c r="I564" s="107">
        <v>1</v>
      </c>
      <c r="J564" s="126">
        <f t="shared" si="18"/>
        <v>0</v>
      </c>
      <c r="K564" s="242"/>
      <c r="L564" s="118"/>
      <c r="M564" s="121"/>
      <c r="N564" s="270"/>
    </row>
    <row r="565" spans="1:14" ht="15.9" customHeight="1" thickBot="1" x14ac:dyDescent="0.35">
      <c r="A565" s="63" t="s">
        <v>823</v>
      </c>
      <c r="B565" s="63" t="s">
        <v>824</v>
      </c>
      <c r="C565" s="63" t="s">
        <v>1834</v>
      </c>
      <c r="D565" s="63" t="s">
        <v>1258</v>
      </c>
      <c r="E565" s="106"/>
      <c r="F565" s="106"/>
      <c r="G565" s="58">
        <f t="shared" si="17"/>
        <v>0</v>
      </c>
      <c r="H565" s="107">
        <v>3</v>
      </c>
      <c r="I565" s="107">
        <v>3</v>
      </c>
      <c r="J565" s="126">
        <f t="shared" si="18"/>
        <v>0</v>
      </c>
      <c r="K565" s="242"/>
      <c r="L565" s="118"/>
      <c r="M565" s="121"/>
      <c r="N565" s="270"/>
    </row>
    <row r="566" spans="1:14" ht="15.9" customHeight="1" thickBot="1" x14ac:dyDescent="0.35">
      <c r="A566" s="63" t="s">
        <v>823</v>
      </c>
      <c r="B566" s="63" t="s">
        <v>824</v>
      </c>
      <c r="C566" s="63" t="s">
        <v>1833</v>
      </c>
      <c r="D566" s="63" t="s">
        <v>1258</v>
      </c>
      <c r="E566" s="106">
        <v>13</v>
      </c>
      <c r="F566" s="106">
        <v>13</v>
      </c>
      <c r="G566" s="58">
        <f t="shared" si="17"/>
        <v>0</v>
      </c>
      <c r="H566" s="107"/>
      <c r="I566" s="107"/>
      <c r="J566" s="126">
        <f t="shared" si="18"/>
        <v>0</v>
      </c>
      <c r="K566" s="242"/>
      <c r="L566" s="118"/>
      <c r="M566" s="121"/>
      <c r="N566" s="270"/>
    </row>
    <row r="567" spans="1:14" ht="15.9" customHeight="1" thickBot="1" x14ac:dyDescent="0.35">
      <c r="A567" s="63" t="s">
        <v>825</v>
      </c>
      <c r="B567" s="63" t="s">
        <v>812</v>
      </c>
      <c r="C567" s="63" t="s">
        <v>826</v>
      </c>
      <c r="D567" s="63" t="s">
        <v>1258</v>
      </c>
      <c r="E567" s="106"/>
      <c r="F567" s="106"/>
      <c r="G567" s="58">
        <f t="shared" si="17"/>
        <v>0</v>
      </c>
      <c r="H567" s="107"/>
      <c r="I567" s="107"/>
      <c r="J567" s="126">
        <f t="shared" si="18"/>
        <v>0</v>
      </c>
      <c r="K567" s="242"/>
      <c r="L567" s="118"/>
      <c r="M567" s="121"/>
      <c r="N567" s="270"/>
    </row>
    <row r="568" spans="1:14" ht="15.9" customHeight="1" thickBot="1" x14ac:dyDescent="0.35">
      <c r="A568" s="63" t="s">
        <v>825</v>
      </c>
      <c r="B568" s="63" t="s">
        <v>812</v>
      </c>
      <c r="C568" s="63" t="s">
        <v>827</v>
      </c>
      <c r="D568" s="63" t="s">
        <v>1258</v>
      </c>
      <c r="E568" s="106"/>
      <c r="F568" s="106"/>
      <c r="G568" s="58">
        <f t="shared" si="17"/>
        <v>0</v>
      </c>
      <c r="H568" s="107"/>
      <c r="I568" s="107"/>
      <c r="J568" s="126">
        <f t="shared" si="18"/>
        <v>0</v>
      </c>
      <c r="K568" s="242"/>
      <c r="L568" s="118"/>
      <c r="M568" s="121"/>
      <c r="N568" s="270"/>
    </row>
    <row r="569" spans="1:14" ht="15.9" customHeight="1" thickBot="1" x14ac:dyDescent="0.35">
      <c r="A569" s="63" t="s">
        <v>828</v>
      </c>
      <c r="B569" s="63" t="s">
        <v>829</v>
      </c>
      <c r="C569" s="63" t="s">
        <v>831</v>
      </c>
      <c r="D569" s="63" t="s">
        <v>1258</v>
      </c>
      <c r="E569" s="106">
        <v>5</v>
      </c>
      <c r="F569" s="106">
        <v>5</v>
      </c>
      <c r="G569" s="58">
        <f t="shared" si="17"/>
        <v>0</v>
      </c>
      <c r="H569" s="107"/>
      <c r="I569" s="107"/>
      <c r="J569" s="126">
        <f t="shared" si="18"/>
        <v>0</v>
      </c>
      <c r="K569" s="242"/>
      <c r="L569" s="118"/>
      <c r="M569" s="121"/>
      <c r="N569" s="270"/>
    </row>
    <row r="570" spans="1:14" ht="15.9" customHeight="1" thickBot="1" x14ac:dyDescent="0.35">
      <c r="A570" s="63" t="s">
        <v>828</v>
      </c>
      <c r="B570" s="63" t="s">
        <v>829</v>
      </c>
      <c r="C570" s="63" t="s">
        <v>830</v>
      </c>
      <c r="D570" s="63" t="s">
        <v>1258</v>
      </c>
      <c r="E570" s="106"/>
      <c r="F570" s="106"/>
      <c r="G570" s="58">
        <f t="shared" si="17"/>
        <v>0</v>
      </c>
      <c r="H570" s="107"/>
      <c r="I570" s="107"/>
      <c r="J570" s="126">
        <f t="shared" si="18"/>
        <v>0</v>
      </c>
      <c r="K570" s="242"/>
      <c r="L570" s="118"/>
      <c r="M570" s="121"/>
      <c r="N570" s="270"/>
    </row>
    <row r="571" spans="1:14" ht="15.9" customHeight="1" thickBot="1" x14ac:dyDescent="0.35">
      <c r="A571" s="63" t="s">
        <v>832</v>
      </c>
      <c r="B571" s="63" t="s">
        <v>833</v>
      </c>
      <c r="C571" s="63" t="s">
        <v>1837</v>
      </c>
      <c r="D571" s="63" t="s">
        <v>1258</v>
      </c>
      <c r="E571" s="63">
        <v>22</v>
      </c>
      <c r="F571" s="63">
        <v>22</v>
      </c>
      <c r="G571" s="108">
        <f t="shared" si="17"/>
        <v>0</v>
      </c>
      <c r="H571" s="108"/>
      <c r="I571" s="108"/>
      <c r="J571" s="126">
        <f t="shared" si="18"/>
        <v>0</v>
      </c>
      <c r="K571" s="242"/>
      <c r="L571" s="118"/>
      <c r="M571" s="121"/>
      <c r="N571" s="270"/>
    </row>
    <row r="572" spans="1:14" ht="15.9" customHeight="1" thickBot="1" x14ac:dyDescent="0.35">
      <c r="A572" s="63" t="s">
        <v>832</v>
      </c>
      <c r="B572" s="63" t="s">
        <v>833</v>
      </c>
      <c r="C572" s="63" t="s">
        <v>1838</v>
      </c>
      <c r="D572" s="63" t="s">
        <v>1258</v>
      </c>
      <c r="E572" s="63"/>
      <c r="F572" s="63"/>
      <c r="G572" s="108">
        <f t="shared" si="17"/>
        <v>0</v>
      </c>
      <c r="H572" s="108">
        <v>14</v>
      </c>
      <c r="I572" s="108">
        <v>14</v>
      </c>
      <c r="J572" s="126">
        <f t="shared" si="18"/>
        <v>0</v>
      </c>
      <c r="K572" s="242"/>
      <c r="L572" s="118"/>
      <c r="M572" s="121"/>
      <c r="N572" s="270"/>
    </row>
    <row r="573" spans="1:14" ht="15.9" customHeight="1" thickBot="1" x14ac:dyDescent="0.35">
      <c r="A573" s="63" t="s">
        <v>834</v>
      </c>
      <c r="B573" s="63" t="s">
        <v>835</v>
      </c>
      <c r="C573" s="63" t="s">
        <v>836</v>
      </c>
      <c r="D573" s="63" t="s">
        <v>1258</v>
      </c>
      <c r="E573" s="63"/>
      <c r="F573" s="63"/>
      <c r="G573" s="108">
        <f t="shared" si="17"/>
        <v>0</v>
      </c>
      <c r="H573" s="108"/>
      <c r="I573" s="108"/>
      <c r="J573" s="126">
        <f t="shared" si="18"/>
        <v>0</v>
      </c>
      <c r="K573" s="242"/>
      <c r="L573" s="118"/>
      <c r="M573" s="121"/>
      <c r="N573" s="270"/>
    </row>
    <row r="574" spans="1:14" ht="15.9" customHeight="1" thickBot="1" x14ac:dyDescent="0.35">
      <c r="A574" s="63" t="s">
        <v>834</v>
      </c>
      <c r="B574" s="63" t="s">
        <v>835</v>
      </c>
      <c r="C574" s="63" t="s">
        <v>837</v>
      </c>
      <c r="D574" s="63" t="s">
        <v>1258</v>
      </c>
      <c r="E574" s="63">
        <v>10</v>
      </c>
      <c r="F574" s="63">
        <v>10</v>
      </c>
      <c r="G574" s="108">
        <f t="shared" si="17"/>
        <v>0</v>
      </c>
      <c r="H574" s="108"/>
      <c r="I574" s="108"/>
      <c r="J574" s="126">
        <f t="shared" si="18"/>
        <v>0</v>
      </c>
      <c r="K574" s="242"/>
      <c r="L574" s="118"/>
      <c r="M574" s="121"/>
      <c r="N574" s="270"/>
    </row>
    <row r="575" spans="1:14" ht="15.9" customHeight="1" thickBot="1" x14ac:dyDescent="0.35">
      <c r="A575" s="63" t="s">
        <v>839</v>
      </c>
      <c r="B575" s="63" t="s">
        <v>840</v>
      </c>
      <c r="C575" s="63" t="s">
        <v>841</v>
      </c>
      <c r="D575" s="63" t="s">
        <v>1258</v>
      </c>
      <c r="E575" s="106"/>
      <c r="F575" s="106"/>
      <c r="G575" s="58">
        <f t="shared" si="17"/>
        <v>0</v>
      </c>
      <c r="H575" s="107"/>
      <c r="I575" s="107"/>
      <c r="J575" s="126">
        <f t="shared" si="18"/>
        <v>0</v>
      </c>
      <c r="K575" s="242"/>
      <c r="L575" s="118"/>
      <c r="M575" s="121"/>
      <c r="N575" s="270"/>
    </row>
    <row r="576" spans="1:14" ht="15.9" customHeight="1" thickBot="1" x14ac:dyDescent="0.35">
      <c r="A576" s="63" t="s">
        <v>839</v>
      </c>
      <c r="B576" s="63" t="s">
        <v>840</v>
      </c>
      <c r="C576" s="63" t="s">
        <v>842</v>
      </c>
      <c r="D576" s="63" t="s">
        <v>1258</v>
      </c>
      <c r="E576" s="106">
        <v>9</v>
      </c>
      <c r="F576" s="106">
        <v>9</v>
      </c>
      <c r="G576" s="58">
        <f t="shared" si="17"/>
        <v>0</v>
      </c>
      <c r="H576" s="107"/>
      <c r="I576" s="107"/>
      <c r="J576" s="126">
        <f t="shared" si="18"/>
        <v>0</v>
      </c>
      <c r="K576" s="242"/>
      <c r="L576" s="118"/>
      <c r="M576" s="121"/>
      <c r="N576" s="270"/>
    </row>
    <row r="577" spans="1:14" ht="15.9" customHeight="1" thickBot="1" x14ac:dyDescent="0.35">
      <c r="A577" s="63" t="s">
        <v>843</v>
      </c>
      <c r="B577" s="63" t="s">
        <v>844</v>
      </c>
      <c r="C577" s="63" t="s">
        <v>845</v>
      </c>
      <c r="D577" s="63" t="s">
        <v>1258</v>
      </c>
      <c r="E577" s="63">
        <v>29</v>
      </c>
      <c r="F577" s="63">
        <v>29</v>
      </c>
      <c r="G577" s="108">
        <f t="shared" si="17"/>
        <v>0</v>
      </c>
      <c r="H577" s="108"/>
      <c r="I577" s="108"/>
      <c r="J577" s="128">
        <f t="shared" si="18"/>
        <v>0</v>
      </c>
      <c r="K577" s="242"/>
      <c r="L577" s="118"/>
      <c r="M577" s="121"/>
      <c r="N577" s="270"/>
    </row>
    <row r="578" spans="1:14" ht="15.9" customHeight="1" thickBot="1" x14ac:dyDescent="0.35">
      <c r="A578" s="63" t="s">
        <v>843</v>
      </c>
      <c r="B578" s="63" t="s">
        <v>844</v>
      </c>
      <c r="C578" s="63" t="s">
        <v>846</v>
      </c>
      <c r="D578" s="63" t="s">
        <v>1258</v>
      </c>
      <c r="E578" s="63"/>
      <c r="F578" s="63"/>
      <c r="G578" s="108">
        <f t="shared" si="17"/>
        <v>0</v>
      </c>
      <c r="H578" s="108">
        <v>21</v>
      </c>
      <c r="I578" s="108">
        <v>21</v>
      </c>
      <c r="J578" s="128">
        <f t="shared" si="18"/>
        <v>0</v>
      </c>
      <c r="K578" s="242"/>
      <c r="L578" s="118"/>
      <c r="M578" s="121"/>
      <c r="N578" s="270"/>
    </row>
    <row r="579" spans="1:14" ht="15.9" customHeight="1" thickBot="1" x14ac:dyDescent="0.35">
      <c r="A579" s="63" t="s">
        <v>847</v>
      </c>
      <c r="B579" s="63" t="s">
        <v>848</v>
      </c>
      <c r="C579" s="63" t="s">
        <v>2001</v>
      </c>
      <c r="D579" s="63" t="s">
        <v>1258</v>
      </c>
      <c r="E579" s="63"/>
      <c r="F579" s="63"/>
      <c r="G579" s="108">
        <f t="shared" si="17"/>
        <v>0</v>
      </c>
      <c r="H579" s="108">
        <v>20</v>
      </c>
      <c r="I579" s="108">
        <v>20</v>
      </c>
      <c r="J579" s="128">
        <f t="shared" si="18"/>
        <v>0</v>
      </c>
      <c r="K579" s="242"/>
      <c r="L579" s="118"/>
      <c r="M579" s="121"/>
      <c r="N579" s="270"/>
    </row>
    <row r="580" spans="1:14" ht="15.9" customHeight="1" thickBot="1" x14ac:dyDescent="0.35">
      <c r="A580" s="63" t="s">
        <v>847</v>
      </c>
      <c r="B580" s="63" t="s">
        <v>848</v>
      </c>
      <c r="C580" s="63" t="s">
        <v>1898</v>
      </c>
      <c r="D580" s="63" t="s">
        <v>1258</v>
      </c>
      <c r="E580" s="63">
        <v>19</v>
      </c>
      <c r="F580" s="63">
        <v>19</v>
      </c>
      <c r="G580" s="108">
        <f t="shared" si="17"/>
        <v>0</v>
      </c>
      <c r="H580" s="108"/>
      <c r="I580" s="108"/>
      <c r="J580" s="128">
        <f t="shared" si="18"/>
        <v>0</v>
      </c>
      <c r="K580" s="242"/>
      <c r="L580" s="118"/>
      <c r="M580" s="121"/>
      <c r="N580" s="270"/>
    </row>
    <row r="581" spans="1:14" ht="15.9" customHeight="1" thickBot="1" x14ac:dyDescent="0.35">
      <c r="A581" s="63" t="s">
        <v>850</v>
      </c>
      <c r="B581" s="63" t="s">
        <v>851</v>
      </c>
      <c r="C581" s="63" t="s">
        <v>1899</v>
      </c>
      <c r="D581" s="63" t="s">
        <v>1258</v>
      </c>
      <c r="E581" s="106"/>
      <c r="F581" s="106"/>
      <c r="G581" s="107">
        <f t="shared" si="17"/>
        <v>0</v>
      </c>
      <c r="H581" s="107">
        <v>21</v>
      </c>
      <c r="I581" s="107">
        <v>21</v>
      </c>
      <c r="J581" s="126">
        <f t="shared" si="18"/>
        <v>0</v>
      </c>
      <c r="K581" s="242"/>
      <c r="L581" s="118"/>
      <c r="M581" s="121"/>
      <c r="N581" s="270"/>
    </row>
    <row r="582" spans="1:14" ht="15.9" customHeight="1" thickBot="1" x14ac:dyDescent="0.35">
      <c r="A582" s="63" t="s">
        <v>850</v>
      </c>
      <c r="B582" s="63" t="s">
        <v>851</v>
      </c>
      <c r="C582" s="63" t="s">
        <v>852</v>
      </c>
      <c r="D582" s="63" t="s">
        <v>1258</v>
      </c>
      <c r="E582" s="106">
        <v>32</v>
      </c>
      <c r="F582" s="106">
        <v>32</v>
      </c>
      <c r="G582" s="107">
        <f t="shared" si="17"/>
        <v>0</v>
      </c>
      <c r="H582" s="107"/>
      <c r="I582" s="107"/>
      <c r="J582" s="126">
        <f t="shared" si="18"/>
        <v>0</v>
      </c>
      <c r="K582" s="242"/>
      <c r="L582" s="118"/>
      <c r="M582" s="121"/>
      <c r="N582" s="270"/>
    </row>
    <row r="583" spans="1:14" ht="15.9" customHeight="1" thickBot="1" x14ac:dyDescent="0.35">
      <c r="A583" s="63" t="s">
        <v>853</v>
      </c>
      <c r="B583" s="63" t="s">
        <v>1262</v>
      </c>
      <c r="C583" s="63" t="s">
        <v>1264</v>
      </c>
      <c r="D583" s="63" t="s">
        <v>1258</v>
      </c>
      <c r="E583" s="106"/>
      <c r="F583" s="106"/>
      <c r="G583" s="58">
        <f t="shared" si="17"/>
        <v>0</v>
      </c>
      <c r="H583" s="107"/>
      <c r="I583" s="107"/>
      <c r="J583" s="126">
        <f t="shared" si="18"/>
        <v>0</v>
      </c>
      <c r="K583" s="242"/>
      <c r="L583" s="118"/>
      <c r="M583" s="121"/>
      <c r="N583" s="270"/>
    </row>
    <row r="584" spans="1:14" ht="15.9" customHeight="1" thickBot="1" x14ac:dyDescent="0.35">
      <c r="A584" s="63" t="s">
        <v>853</v>
      </c>
      <c r="B584" s="63" t="s">
        <v>1262</v>
      </c>
      <c r="C584" s="63" t="s">
        <v>1263</v>
      </c>
      <c r="D584" s="63" t="s">
        <v>1258</v>
      </c>
      <c r="E584" s="106"/>
      <c r="F584" s="106"/>
      <c r="G584" s="58">
        <f t="shared" si="17"/>
        <v>0</v>
      </c>
      <c r="H584" s="107"/>
      <c r="I584" s="107"/>
      <c r="J584" s="126">
        <f t="shared" si="18"/>
        <v>0</v>
      </c>
      <c r="K584" s="242"/>
      <c r="L584" s="118"/>
      <c r="M584" s="121"/>
      <c r="N584" s="270"/>
    </row>
    <row r="585" spans="1:14" ht="15.9" customHeight="1" thickBot="1" x14ac:dyDescent="0.35">
      <c r="A585" s="63" t="s">
        <v>854</v>
      </c>
      <c r="B585" s="63" t="s">
        <v>855</v>
      </c>
      <c r="C585" s="63" t="s">
        <v>856</v>
      </c>
      <c r="D585" s="63" t="s">
        <v>1258</v>
      </c>
      <c r="E585" s="63"/>
      <c r="F585" s="63"/>
      <c r="G585" s="108">
        <f t="shared" si="17"/>
        <v>0</v>
      </c>
      <c r="H585" s="108"/>
      <c r="I585" s="108"/>
      <c r="J585" s="126">
        <f t="shared" si="18"/>
        <v>0</v>
      </c>
      <c r="K585" s="242"/>
      <c r="L585" s="118"/>
      <c r="M585" s="121"/>
      <c r="N585" s="270"/>
    </row>
    <row r="586" spans="1:14" ht="15.9" customHeight="1" thickBot="1" x14ac:dyDescent="0.35">
      <c r="A586" s="63" t="s">
        <v>854</v>
      </c>
      <c r="B586" s="63" t="s">
        <v>855</v>
      </c>
      <c r="C586" s="63" t="s">
        <v>857</v>
      </c>
      <c r="D586" s="63" t="s">
        <v>1258</v>
      </c>
      <c r="E586" s="63">
        <v>9</v>
      </c>
      <c r="F586" s="63">
        <v>9</v>
      </c>
      <c r="G586" s="108">
        <f t="shared" si="17"/>
        <v>0</v>
      </c>
      <c r="H586" s="108"/>
      <c r="I586" s="108"/>
      <c r="J586" s="126">
        <f t="shared" si="18"/>
        <v>0</v>
      </c>
      <c r="K586" s="242"/>
      <c r="L586" s="118"/>
      <c r="M586" s="121"/>
      <c r="N586" s="270"/>
    </row>
    <row r="587" spans="1:14" ht="15.9" customHeight="1" thickBot="1" x14ac:dyDescent="0.35">
      <c r="A587" s="63" t="s">
        <v>858</v>
      </c>
      <c r="B587" s="63" t="s">
        <v>82</v>
      </c>
      <c r="C587" s="63" t="s">
        <v>860</v>
      </c>
      <c r="D587" s="63" t="s">
        <v>1258</v>
      </c>
      <c r="E587" s="63"/>
      <c r="F587" s="63"/>
      <c r="G587" s="108">
        <f t="shared" si="17"/>
        <v>0</v>
      </c>
      <c r="H587" s="108">
        <v>31</v>
      </c>
      <c r="I587" s="108">
        <v>31</v>
      </c>
      <c r="J587" s="126">
        <f t="shared" si="18"/>
        <v>0</v>
      </c>
      <c r="K587" s="242"/>
      <c r="L587" s="118"/>
      <c r="M587" s="121"/>
      <c r="N587" s="270"/>
    </row>
    <row r="588" spans="1:14" ht="15.9" customHeight="1" thickBot="1" x14ac:dyDescent="0.35">
      <c r="A588" s="63" t="s">
        <v>858</v>
      </c>
      <c r="B588" s="63" t="s">
        <v>82</v>
      </c>
      <c r="C588" s="63" t="s">
        <v>859</v>
      </c>
      <c r="D588" s="63" t="s">
        <v>1258</v>
      </c>
      <c r="E588" s="63">
        <v>32</v>
      </c>
      <c r="F588" s="63">
        <v>32</v>
      </c>
      <c r="G588" s="108">
        <f t="shared" si="17"/>
        <v>0</v>
      </c>
      <c r="H588" s="108"/>
      <c r="I588" s="108"/>
      <c r="J588" s="126">
        <f t="shared" si="18"/>
        <v>0</v>
      </c>
      <c r="K588" s="242"/>
      <c r="L588" s="118"/>
      <c r="M588" s="121"/>
      <c r="N588" s="270"/>
    </row>
    <row r="589" spans="1:14" ht="15.9" customHeight="1" thickBot="1" x14ac:dyDescent="0.35">
      <c r="A589" s="63" t="s">
        <v>862</v>
      </c>
      <c r="B589" s="63" t="s">
        <v>863</v>
      </c>
      <c r="C589" s="63" t="s">
        <v>864</v>
      </c>
      <c r="D589" s="63" t="s">
        <v>1258</v>
      </c>
      <c r="E589" s="106">
        <v>24</v>
      </c>
      <c r="F589" s="106">
        <v>24</v>
      </c>
      <c r="G589" s="58">
        <f t="shared" si="17"/>
        <v>0</v>
      </c>
      <c r="H589" s="107"/>
      <c r="I589" s="107"/>
      <c r="J589" s="126">
        <f t="shared" si="18"/>
        <v>0</v>
      </c>
      <c r="K589" s="242"/>
      <c r="L589" s="118"/>
      <c r="M589" s="121"/>
      <c r="N589" s="270"/>
    </row>
    <row r="590" spans="1:14" ht="15.9" customHeight="1" thickBot="1" x14ac:dyDescent="0.35">
      <c r="A590" s="63" t="s">
        <v>862</v>
      </c>
      <c r="B590" s="63" t="s">
        <v>863</v>
      </c>
      <c r="C590" s="63" t="s">
        <v>865</v>
      </c>
      <c r="D590" s="63" t="s">
        <v>1258</v>
      </c>
      <c r="E590" s="106"/>
      <c r="F590" s="106"/>
      <c r="G590" s="58">
        <f t="shared" si="17"/>
        <v>0</v>
      </c>
      <c r="H590" s="107">
        <v>29</v>
      </c>
      <c r="I590" s="107">
        <v>29</v>
      </c>
      <c r="J590" s="126">
        <f t="shared" si="18"/>
        <v>0</v>
      </c>
      <c r="K590" s="242"/>
      <c r="L590" s="118"/>
      <c r="M590" s="121"/>
      <c r="N590" s="270"/>
    </row>
    <row r="591" spans="1:14" ht="15.9" customHeight="1" thickBot="1" x14ac:dyDescent="0.35">
      <c r="A591" s="63" t="s">
        <v>866</v>
      </c>
      <c r="B591" s="63" t="s">
        <v>867</v>
      </c>
      <c r="C591" s="63" t="s">
        <v>1901</v>
      </c>
      <c r="D591" s="63" t="s">
        <v>1258</v>
      </c>
      <c r="E591" s="63"/>
      <c r="F591" s="63"/>
      <c r="G591" s="108">
        <f t="shared" si="17"/>
        <v>0</v>
      </c>
      <c r="H591" s="108">
        <v>19</v>
      </c>
      <c r="I591" s="108">
        <v>19</v>
      </c>
      <c r="J591" s="126">
        <f t="shared" si="18"/>
        <v>0</v>
      </c>
      <c r="K591" s="242"/>
      <c r="L591" s="118"/>
      <c r="M591" s="121"/>
      <c r="N591" s="270"/>
    </row>
    <row r="592" spans="1:14" ht="15.9" customHeight="1" thickBot="1" x14ac:dyDescent="0.35">
      <c r="A592" s="63" t="s">
        <v>866</v>
      </c>
      <c r="B592" s="63" t="s">
        <v>867</v>
      </c>
      <c r="C592" s="63" t="s">
        <v>1900</v>
      </c>
      <c r="D592" s="63" t="s">
        <v>1258</v>
      </c>
      <c r="E592" s="63">
        <v>29</v>
      </c>
      <c r="F592" s="63">
        <v>29</v>
      </c>
      <c r="G592" s="108">
        <f t="shared" si="17"/>
        <v>0</v>
      </c>
      <c r="H592" s="108"/>
      <c r="I592" s="108"/>
      <c r="J592" s="126">
        <f t="shared" si="18"/>
        <v>0</v>
      </c>
      <c r="K592" s="242"/>
      <c r="L592" s="118"/>
      <c r="M592" s="121"/>
      <c r="N592" s="270"/>
    </row>
    <row r="593" spans="1:14" ht="15.9" customHeight="1" thickBot="1" x14ac:dyDescent="0.35">
      <c r="A593" s="63" t="s">
        <v>868</v>
      </c>
      <c r="B593" s="63" t="s">
        <v>869</v>
      </c>
      <c r="C593" s="63" t="s">
        <v>870</v>
      </c>
      <c r="D593" s="63" t="s">
        <v>1258</v>
      </c>
      <c r="E593" s="106"/>
      <c r="F593" s="106"/>
      <c r="G593" s="58">
        <f t="shared" si="17"/>
        <v>0</v>
      </c>
      <c r="H593" s="107"/>
      <c r="I593" s="107"/>
      <c r="J593" s="126">
        <f t="shared" si="18"/>
        <v>0</v>
      </c>
      <c r="K593" s="242"/>
      <c r="L593" s="118"/>
      <c r="M593" s="121"/>
      <c r="N593" s="270"/>
    </row>
    <row r="594" spans="1:14" ht="15.9" customHeight="1" thickBot="1" x14ac:dyDescent="0.35">
      <c r="A594" s="63" t="s">
        <v>868</v>
      </c>
      <c r="B594" s="63" t="s">
        <v>869</v>
      </c>
      <c r="C594" s="63" t="s">
        <v>871</v>
      </c>
      <c r="D594" s="63" t="s">
        <v>1258</v>
      </c>
      <c r="E594" s="106">
        <v>7</v>
      </c>
      <c r="F594" s="106">
        <v>7</v>
      </c>
      <c r="G594" s="58">
        <f t="shared" si="17"/>
        <v>0</v>
      </c>
      <c r="H594" s="107"/>
      <c r="I594" s="107"/>
      <c r="J594" s="126">
        <f t="shared" si="18"/>
        <v>0</v>
      </c>
      <c r="K594" s="242"/>
      <c r="L594" s="118"/>
      <c r="M594" s="121"/>
      <c r="N594" s="270"/>
    </row>
    <row r="595" spans="1:14" ht="15.9" customHeight="1" thickBot="1" x14ac:dyDescent="0.35">
      <c r="A595" s="63" t="s">
        <v>872</v>
      </c>
      <c r="B595" s="63" t="s">
        <v>873</v>
      </c>
      <c r="C595" s="63" t="s">
        <v>1903</v>
      </c>
      <c r="D595" s="63" t="s">
        <v>1258</v>
      </c>
      <c r="E595" s="63">
        <v>29</v>
      </c>
      <c r="F595" s="63">
        <v>29</v>
      </c>
      <c r="G595" s="108">
        <f t="shared" si="17"/>
        <v>0</v>
      </c>
      <c r="H595" s="108"/>
      <c r="I595" s="108"/>
      <c r="J595" s="126">
        <f t="shared" si="18"/>
        <v>0</v>
      </c>
      <c r="K595" s="242"/>
      <c r="L595" s="118"/>
      <c r="M595" s="121"/>
      <c r="N595" s="270"/>
    </row>
    <row r="596" spans="1:14" ht="15.9" customHeight="1" thickBot="1" x14ac:dyDescent="0.35">
      <c r="A596" s="63" t="s">
        <v>872</v>
      </c>
      <c r="B596" s="63" t="s">
        <v>873</v>
      </c>
      <c r="C596" s="63" t="s">
        <v>1902</v>
      </c>
      <c r="D596" s="63" t="s">
        <v>1258</v>
      </c>
      <c r="E596" s="63"/>
      <c r="F596" s="63"/>
      <c r="G596" s="108">
        <f t="shared" si="17"/>
        <v>0</v>
      </c>
      <c r="H596" s="108">
        <v>25</v>
      </c>
      <c r="I596" s="108">
        <v>25</v>
      </c>
      <c r="J596" s="126">
        <f t="shared" si="18"/>
        <v>0</v>
      </c>
      <c r="K596" s="242"/>
      <c r="L596" s="118"/>
      <c r="M596" s="121"/>
      <c r="N596" s="270"/>
    </row>
    <row r="597" spans="1:14" ht="15.9" customHeight="1" thickBot="1" x14ac:dyDescent="0.35">
      <c r="A597" s="63" t="s">
        <v>875</v>
      </c>
      <c r="B597" s="63" t="s">
        <v>876</v>
      </c>
      <c r="C597" s="63" t="s">
        <v>2159</v>
      </c>
      <c r="D597" s="63" t="s">
        <v>1258</v>
      </c>
      <c r="E597" s="63"/>
      <c r="F597" s="63"/>
      <c r="G597" s="108">
        <f t="shared" si="17"/>
        <v>0</v>
      </c>
      <c r="H597" s="108">
        <v>13</v>
      </c>
      <c r="I597" s="108">
        <v>13</v>
      </c>
      <c r="J597" s="128">
        <f t="shared" si="18"/>
        <v>0</v>
      </c>
      <c r="K597" s="242"/>
      <c r="L597" s="118"/>
      <c r="M597" s="121"/>
      <c r="N597" s="270"/>
    </row>
    <row r="598" spans="1:14" ht="15.9" customHeight="1" thickBot="1" x14ac:dyDescent="0.35">
      <c r="A598" s="63" t="s">
        <v>875</v>
      </c>
      <c r="B598" s="63" t="s">
        <v>876</v>
      </c>
      <c r="C598" s="63" t="s">
        <v>2160</v>
      </c>
      <c r="D598" s="63" t="s">
        <v>1258</v>
      </c>
      <c r="E598" s="63">
        <v>17</v>
      </c>
      <c r="F598" s="63">
        <v>17</v>
      </c>
      <c r="G598" s="108">
        <f t="shared" si="17"/>
        <v>0</v>
      </c>
      <c r="H598" s="108"/>
      <c r="I598" s="108"/>
      <c r="J598" s="128">
        <f t="shared" si="18"/>
        <v>0</v>
      </c>
      <c r="K598" s="242"/>
      <c r="L598" s="118"/>
      <c r="M598" s="121"/>
      <c r="N598" s="270"/>
    </row>
    <row r="599" spans="1:14" ht="15.9" customHeight="1" thickBot="1" x14ac:dyDescent="0.35">
      <c r="A599" s="63" t="s">
        <v>878</v>
      </c>
      <c r="B599" s="63" t="s">
        <v>879</v>
      </c>
      <c r="C599" s="63" t="s">
        <v>1905</v>
      </c>
      <c r="D599" s="63" t="s">
        <v>1258</v>
      </c>
      <c r="E599" s="63"/>
      <c r="F599" s="63"/>
      <c r="G599" s="108">
        <f t="shared" si="17"/>
        <v>0</v>
      </c>
      <c r="H599" s="108">
        <v>15</v>
      </c>
      <c r="I599" s="108">
        <v>15</v>
      </c>
      <c r="J599" s="126">
        <f t="shared" si="18"/>
        <v>0</v>
      </c>
      <c r="K599" s="242"/>
      <c r="L599" s="118"/>
      <c r="M599" s="121"/>
      <c r="N599" s="270"/>
    </row>
    <row r="600" spans="1:14" ht="15.9" customHeight="1" thickBot="1" x14ac:dyDescent="0.35">
      <c r="A600" s="63" t="s">
        <v>878</v>
      </c>
      <c r="B600" s="63" t="s">
        <v>879</v>
      </c>
      <c r="C600" s="63" t="s">
        <v>1904</v>
      </c>
      <c r="D600" s="63" t="s">
        <v>1258</v>
      </c>
      <c r="E600" s="63">
        <v>29</v>
      </c>
      <c r="F600" s="63">
        <v>29</v>
      </c>
      <c r="G600" s="108">
        <f t="shared" si="17"/>
        <v>0</v>
      </c>
      <c r="H600" s="108"/>
      <c r="I600" s="108"/>
      <c r="J600" s="126">
        <f t="shared" si="18"/>
        <v>0</v>
      </c>
      <c r="K600" s="242"/>
      <c r="L600" s="118"/>
      <c r="M600" s="121"/>
      <c r="N600" s="270"/>
    </row>
    <row r="601" spans="1:14" ht="15.9" customHeight="1" thickBot="1" x14ac:dyDescent="0.35">
      <c r="A601" s="63" t="s">
        <v>880</v>
      </c>
      <c r="B601" s="63" t="s">
        <v>881</v>
      </c>
      <c r="C601" s="63" t="s">
        <v>882</v>
      </c>
      <c r="D601" s="63" t="s">
        <v>1258</v>
      </c>
      <c r="E601" s="63">
        <v>27</v>
      </c>
      <c r="F601" s="63">
        <v>27</v>
      </c>
      <c r="G601" s="108">
        <f t="shared" si="17"/>
        <v>0</v>
      </c>
      <c r="H601" s="108"/>
      <c r="I601" s="108"/>
      <c r="J601" s="128">
        <f t="shared" si="18"/>
        <v>0</v>
      </c>
      <c r="K601" s="242"/>
      <c r="L601" s="118"/>
      <c r="M601" s="121"/>
      <c r="N601" s="270"/>
    </row>
    <row r="602" spans="1:14" ht="15.9" customHeight="1" thickBot="1" x14ac:dyDescent="0.35">
      <c r="A602" s="63" t="s">
        <v>880</v>
      </c>
      <c r="B602" s="63" t="s">
        <v>881</v>
      </c>
      <c r="C602" s="63" t="s">
        <v>883</v>
      </c>
      <c r="D602" s="63" t="s">
        <v>1258</v>
      </c>
      <c r="E602" s="63"/>
      <c r="F602" s="63"/>
      <c r="G602" s="108">
        <f t="shared" si="17"/>
        <v>0</v>
      </c>
      <c r="H602" s="108">
        <v>14</v>
      </c>
      <c r="I602" s="108">
        <v>14</v>
      </c>
      <c r="J602" s="128">
        <f t="shared" si="18"/>
        <v>0</v>
      </c>
      <c r="K602" s="242"/>
      <c r="L602" s="118"/>
      <c r="M602" s="121"/>
      <c r="N602" s="270"/>
    </row>
    <row r="603" spans="1:14" ht="15.9" customHeight="1" thickBot="1" x14ac:dyDescent="0.35">
      <c r="A603" s="63" t="s">
        <v>885</v>
      </c>
      <c r="B603" s="63" t="s">
        <v>886</v>
      </c>
      <c r="C603" s="63" t="s">
        <v>888</v>
      </c>
      <c r="D603" s="63" t="s">
        <v>1258</v>
      </c>
      <c r="E603" s="106"/>
      <c r="F603" s="106"/>
      <c r="G603" s="58">
        <f t="shared" si="17"/>
        <v>0</v>
      </c>
      <c r="H603" s="107"/>
      <c r="I603" s="107"/>
      <c r="J603" s="126">
        <f t="shared" si="18"/>
        <v>0</v>
      </c>
      <c r="K603" s="242"/>
      <c r="L603" s="118"/>
      <c r="M603" s="121"/>
      <c r="N603" s="270"/>
    </row>
    <row r="604" spans="1:14" ht="15.9" customHeight="1" thickBot="1" x14ac:dyDescent="0.35">
      <c r="A604" s="63" t="s">
        <v>885</v>
      </c>
      <c r="B604" s="63" t="s">
        <v>886</v>
      </c>
      <c r="C604" s="63" t="s">
        <v>887</v>
      </c>
      <c r="D604" s="63" t="s">
        <v>1258</v>
      </c>
      <c r="E604" s="106"/>
      <c r="F604" s="106"/>
      <c r="G604" s="58">
        <f t="shared" si="17"/>
        <v>0</v>
      </c>
      <c r="H604" s="107"/>
      <c r="I604" s="107"/>
      <c r="J604" s="126">
        <f t="shared" si="18"/>
        <v>0</v>
      </c>
      <c r="K604" s="242"/>
      <c r="L604" s="118"/>
      <c r="M604" s="121"/>
      <c r="N604" s="270"/>
    </row>
    <row r="605" spans="1:14" ht="15.9" customHeight="1" thickBot="1" x14ac:dyDescent="0.35">
      <c r="A605" s="63" t="s">
        <v>889</v>
      </c>
      <c r="B605" s="63" t="s">
        <v>890</v>
      </c>
      <c r="C605" s="63" t="s">
        <v>892</v>
      </c>
      <c r="D605" s="63" t="s">
        <v>1258</v>
      </c>
      <c r="E605" s="63">
        <v>34</v>
      </c>
      <c r="F605" s="63">
        <v>34</v>
      </c>
      <c r="G605" s="108">
        <f t="shared" si="17"/>
        <v>0</v>
      </c>
      <c r="H605" s="108"/>
      <c r="I605" s="108"/>
      <c r="J605" s="126">
        <f t="shared" si="18"/>
        <v>0</v>
      </c>
      <c r="K605" s="242"/>
      <c r="L605" s="118"/>
      <c r="M605" s="121"/>
      <c r="N605" s="270"/>
    </row>
    <row r="606" spans="1:14" ht="15.9" customHeight="1" thickBot="1" x14ac:dyDescent="0.35">
      <c r="A606" s="63" t="s">
        <v>889</v>
      </c>
      <c r="B606" s="63" t="s">
        <v>890</v>
      </c>
      <c r="C606" s="63" t="s">
        <v>891</v>
      </c>
      <c r="D606" s="63" t="s">
        <v>1258</v>
      </c>
      <c r="E606" s="63"/>
      <c r="F606" s="63"/>
      <c r="G606" s="108">
        <f t="shared" si="17"/>
        <v>0</v>
      </c>
      <c r="H606" s="108">
        <v>29</v>
      </c>
      <c r="I606" s="108">
        <v>29</v>
      </c>
      <c r="J606" s="126">
        <f t="shared" si="18"/>
        <v>0</v>
      </c>
      <c r="K606" s="242"/>
      <c r="L606" s="118"/>
      <c r="M606" s="121"/>
      <c r="N606" s="270"/>
    </row>
    <row r="607" spans="1:14" ht="15.9" customHeight="1" thickBot="1" x14ac:dyDescent="0.35">
      <c r="A607" s="63">
        <v>390</v>
      </c>
      <c r="B607" s="63" t="s">
        <v>1310</v>
      </c>
      <c r="C607" s="63" t="s">
        <v>1820</v>
      </c>
      <c r="D607" s="63"/>
      <c r="E607" s="63">
        <v>4</v>
      </c>
      <c r="F607" s="63">
        <v>4</v>
      </c>
      <c r="G607" s="108">
        <f t="shared" si="17"/>
        <v>0</v>
      </c>
      <c r="H607" s="108"/>
      <c r="I607" s="108"/>
      <c r="J607" s="128">
        <f t="shared" si="18"/>
        <v>0</v>
      </c>
      <c r="K607" s="46"/>
      <c r="L607" s="135"/>
      <c r="M607" s="121"/>
      <c r="N607" s="119"/>
    </row>
    <row r="608" spans="1:14" ht="15.9" customHeight="1" thickBot="1" x14ac:dyDescent="0.35">
      <c r="A608" s="63">
        <v>390</v>
      </c>
      <c r="B608" s="63" t="s">
        <v>1310</v>
      </c>
      <c r="C608" s="63" t="s">
        <v>1821</v>
      </c>
      <c r="D608" s="63"/>
      <c r="E608" s="63"/>
      <c r="F608" s="63"/>
      <c r="G608" s="108">
        <f t="shared" si="17"/>
        <v>0</v>
      </c>
      <c r="H608" s="108">
        <v>2</v>
      </c>
      <c r="I608" s="108">
        <v>2</v>
      </c>
      <c r="J608" s="128">
        <f t="shared" si="18"/>
        <v>0</v>
      </c>
      <c r="K608" s="46"/>
      <c r="L608" s="135"/>
      <c r="M608" s="121"/>
      <c r="N608" s="119"/>
    </row>
    <row r="609" spans="1:14" ht="15.9" customHeight="1" thickBot="1" x14ac:dyDescent="0.35">
      <c r="A609" s="63" t="s">
        <v>894</v>
      </c>
      <c r="B609" s="63" t="s">
        <v>895</v>
      </c>
      <c r="C609" s="63" t="s">
        <v>897</v>
      </c>
      <c r="D609" s="63" t="s">
        <v>1258</v>
      </c>
      <c r="E609" s="106">
        <v>6</v>
      </c>
      <c r="F609" s="106">
        <v>6</v>
      </c>
      <c r="G609" s="58">
        <f t="shared" si="17"/>
        <v>0</v>
      </c>
      <c r="H609" s="107"/>
      <c r="I609" s="107"/>
      <c r="J609" s="126">
        <f t="shared" si="18"/>
        <v>0</v>
      </c>
      <c r="K609" s="242"/>
      <c r="L609" s="118"/>
      <c r="M609" s="121"/>
      <c r="N609" s="270"/>
    </row>
    <row r="610" spans="1:14" ht="15.9" customHeight="1" thickBot="1" x14ac:dyDescent="0.35">
      <c r="A610" s="63" t="s">
        <v>894</v>
      </c>
      <c r="B610" s="63" t="s">
        <v>895</v>
      </c>
      <c r="C610" s="63" t="s">
        <v>896</v>
      </c>
      <c r="D610" s="63" t="s">
        <v>1258</v>
      </c>
      <c r="E610" s="106"/>
      <c r="F610" s="106"/>
      <c r="G610" s="58">
        <f t="shared" si="17"/>
        <v>0</v>
      </c>
      <c r="H610" s="107">
        <v>2</v>
      </c>
      <c r="I610" s="107">
        <v>2</v>
      </c>
      <c r="J610" s="126">
        <f t="shared" si="18"/>
        <v>0</v>
      </c>
      <c r="K610" s="242"/>
      <c r="L610" s="118"/>
      <c r="M610" s="121"/>
      <c r="N610" s="270"/>
    </row>
    <row r="611" spans="1:14" ht="15.9" customHeight="1" thickBot="1" x14ac:dyDescent="0.35">
      <c r="A611" s="63" t="s">
        <v>898</v>
      </c>
      <c r="B611" s="63" t="s">
        <v>101</v>
      </c>
      <c r="C611" s="63" t="s">
        <v>899</v>
      </c>
      <c r="D611" s="63" t="s">
        <v>1258</v>
      </c>
      <c r="E611" s="63">
        <v>34</v>
      </c>
      <c r="F611" s="63">
        <v>34</v>
      </c>
      <c r="G611" s="108">
        <f t="shared" si="17"/>
        <v>0</v>
      </c>
      <c r="H611" s="108"/>
      <c r="I611" s="108"/>
      <c r="J611" s="126">
        <f t="shared" si="18"/>
        <v>0</v>
      </c>
      <c r="K611" s="242"/>
      <c r="L611" s="118"/>
      <c r="M611" s="121"/>
      <c r="N611" s="270"/>
    </row>
    <row r="612" spans="1:14" ht="15.9" customHeight="1" thickBot="1" x14ac:dyDescent="0.35">
      <c r="A612" s="63" t="s">
        <v>898</v>
      </c>
      <c r="B612" s="63" t="s">
        <v>101</v>
      </c>
      <c r="C612" s="63" t="s">
        <v>900</v>
      </c>
      <c r="D612" s="63" t="s">
        <v>1258</v>
      </c>
      <c r="E612" s="63"/>
      <c r="F612" s="63"/>
      <c r="G612" s="108">
        <f t="shared" si="17"/>
        <v>0</v>
      </c>
      <c r="H612" s="108">
        <v>2</v>
      </c>
      <c r="I612" s="108">
        <v>2</v>
      </c>
      <c r="J612" s="126">
        <f t="shared" si="18"/>
        <v>0</v>
      </c>
      <c r="K612" s="242"/>
      <c r="L612" s="118"/>
      <c r="M612" s="121"/>
      <c r="N612" s="270"/>
    </row>
    <row r="613" spans="1:14" ht="15.9" customHeight="1" thickBot="1" x14ac:dyDescent="0.35">
      <c r="A613" s="63" t="s">
        <v>902</v>
      </c>
      <c r="B613" s="63" t="s">
        <v>903</v>
      </c>
      <c r="C613" s="63" t="s">
        <v>905</v>
      </c>
      <c r="D613" s="63" t="s">
        <v>1258</v>
      </c>
      <c r="E613" s="63">
        <v>7</v>
      </c>
      <c r="F613" s="63">
        <v>7</v>
      </c>
      <c r="G613" s="108">
        <f t="shared" si="17"/>
        <v>0</v>
      </c>
      <c r="H613" s="108"/>
      <c r="I613" s="108"/>
      <c r="J613" s="126">
        <f t="shared" si="18"/>
        <v>0</v>
      </c>
      <c r="K613" s="242"/>
      <c r="L613" s="118"/>
      <c r="M613" s="121"/>
      <c r="N613" s="270"/>
    </row>
    <row r="614" spans="1:14" ht="15.9" customHeight="1" thickBot="1" x14ac:dyDescent="0.35">
      <c r="A614" s="63" t="s">
        <v>902</v>
      </c>
      <c r="B614" s="63" t="s">
        <v>903</v>
      </c>
      <c r="C614" s="63" t="s">
        <v>904</v>
      </c>
      <c r="D614" s="63" t="s">
        <v>1258</v>
      </c>
      <c r="E614" s="63"/>
      <c r="F614" s="63"/>
      <c r="G614" s="108">
        <f t="shared" si="17"/>
        <v>0</v>
      </c>
      <c r="H614" s="108">
        <v>5</v>
      </c>
      <c r="I614" s="108">
        <v>5</v>
      </c>
      <c r="J614" s="126">
        <f t="shared" si="18"/>
        <v>0</v>
      </c>
      <c r="K614" s="242"/>
      <c r="L614" s="118"/>
      <c r="M614" s="121"/>
      <c r="N614" s="270"/>
    </row>
    <row r="615" spans="1:14" ht="15.9" customHeight="1" thickBot="1" x14ac:dyDescent="0.35">
      <c r="A615" s="63" t="s">
        <v>907</v>
      </c>
      <c r="B615" s="63" t="s">
        <v>908</v>
      </c>
      <c r="C615" s="63" t="s">
        <v>909</v>
      </c>
      <c r="D615" s="63" t="s">
        <v>1258</v>
      </c>
      <c r="E615" s="106"/>
      <c r="F615" s="106"/>
      <c r="G615" s="58">
        <f t="shared" si="17"/>
        <v>0</v>
      </c>
      <c r="H615" s="107">
        <v>9</v>
      </c>
      <c r="I615" s="107">
        <v>9</v>
      </c>
      <c r="J615" s="126">
        <f t="shared" si="18"/>
        <v>0</v>
      </c>
      <c r="K615" s="242"/>
      <c r="L615" s="118"/>
      <c r="M615" s="121"/>
      <c r="N615" s="270"/>
    </row>
    <row r="616" spans="1:14" ht="15.9" customHeight="1" thickBot="1" x14ac:dyDescent="0.35">
      <c r="A616" s="63" t="s">
        <v>907</v>
      </c>
      <c r="B616" s="63" t="s">
        <v>908</v>
      </c>
      <c r="C616" s="63" t="s">
        <v>910</v>
      </c>
      <c r="D616" s="63" t="s">
        <v>1258</v>
      </c>
      <c r="E616" s="106">
        <v>17</v>
      </c>
      <c r="F616" s="106">
        <v>17</v>
      </c>
      <c r="G616" s="58">
        <f t="shared" si="17"/>
        <v>0</v>
      </c>
      <c r="H616" s="107"/>
      <c r="I616" s="107"/>
      <c r="J616" s="126">
        <f t="shared" si="18"/>
        <v>0</v>
      </c>
      <c r="K616" s="242"/>
      <c r="L616" s="118"/>
      <c r="M616" s="121"/>
      <c r="N616" s="270"/>
    </row>
    <row r="617" spans="1:14" ht="15.9" customHeight="1" thickBot="1" x14ac:dyDescent="0.35">
      <c r="A617" s="63" t="s">
        <v>912</v>
      </c>
      <c r="B617" s="63" t="s">
        <v>913</v>
      </c>
      <c r="C617" s="63" t="s">
        <v>914</v>
      </c>
      <c r="D617" s="63" t="s">
        <v>1258</v>
      </c>
      <c r="E617" s="106"/>
      <c r="F617" s="106"/>
      <c r="G617" s="58">
        <f t="shared" si="17"/>
        <v>0</v>
      </c>
      <c r="H617" s="107">
        <v>7</v>
      </c>
      <c r="I617" s="107">
        <v>7</v>
      </c>
      <c r="J617" s="126">
        <f t="shared" si="18"/>
        <v>0</v>
      </c>
      <c r="K617" s="242"/>
      <c r="L617" s="118"/>
      <c r="M617" s="121"/>
      <c r="N617" s="270"/>
    </row>
    <row r="618" spans="1:14" ht="15.9" customHeight="1" thickBot="1" x14ac:dyDescent="0.35">
      <c r="A618" s="63" t="s">
        <v>912</v>
      </c>
      <c r="B618" s="63" t="s">
        <v>913</v>
      </c>
      <c r="C618" s="63" t="s">
        <v>915</v>
      </c>
      <c r="D618" s="63" t="s">
        <v>1258</v>
      </c>
      <c r="E618" s="106">
        <v>16</v>
      </c>
      <c r="F618" s="106">
        <v>16</v>
      </c>
      <c r="G618" s="58">
        <f t="shared" si="17"/>
        <v>0</v>
      </c>
      <c r="H618" s="107"/>
      <c r="I618" s="107"/>
      <c r="J618" s="126">
        <f t="shared" si="18"/>
        <v>0</v>
      </c>
      <c r="K618" s="242"/>
      <c r="L618" s="118"/>
      <c r="M618" s="121"/>
      <c r="N618" s="270"/>
    </row>
    <row r="619" spans="1:14" ht="15.9" customHeight="1" thickBot="1" x14ac:dyDescent="0.35">
      <c r="A619" s="63" t="s">
        <v>921</v>
      </c>
      <c r="B619" s="63" t="s">
        <v>922</v>
      </c>
      <c r="C619" s="63" t="s">
        <v>2122</v>
      </c>
      <c r="D619" s="63" t="s">
        <v>1258</v>
      </c>
      <c r="E619" s="63">
        <v>39</v>
      </c>
      <c r="F619" s="63">
        <v>39</v>
      </c>
      <c r="G619" s="108">
        <f t="shared" si="17"/>
        <v>0</v>
      </c>
      <c r="H619" s="108"/>
      <c r="I619" s="108"/>
      <c r="J619" s="126">
        <f t="shared" si="18"/>
        <v>0</v>
      </c>
      <c r="K619" s="242"/>
      <c r="L619" s="118"/>
      <c r="M619" s="121"/>
      <c r="N619" s="270"/>
    </row>
    <row r="620" spans="1:14" ht="15.9" customHeight="1" thickBot="1" x14ac:dyDescent="0.35">
      <c r="A620" s="63" t="s">
        <v>921</v>
      </c>
      <c r="B620" s="63" t="s">
        <v>922</v>
      </c>
      <c r="C620" s="63" t="s">
        <v>2123</v>
      </c>
      <c r="D620" s="63" t="s">
        <v>1258</v>
      </c>
      <c r="E620" s="63"/>
      <c r="F620" s="63"/>
      <c r="G620" s="108">
        <f t="shared" si="17"/>
        <v>0</v>
      </c>
      <c r="H620" s="108">
        <v>27</v>
      </c>
      <c r="I620" s="108">
        <v>27</v>
      </c>
      <c r="J620" s="126">
        <f t="shared" si="18"/>
        <v>0</v>
      </c>
      <c r="K620" s="242"/>
      <c r="L620" s="118"/>
      <c r="M620" s="121"/>
      <c r="N620" s="270"/>
    </row>
    <row r="621" spans="1:14" ht="15.9" customHeight="1" thickBot="1" x14ac:dyDescent="0.35">
      <c r="A621" s="63" t="s">
        <v>924</v>
      </c>
      <c r="B621" s="63" t="s">
        <v>925</v>
      </c>
      <c r="C621" s="63" t="s">
        <v>1941</v>
      </c>
      <c r="D621" s="63" t="s">
        <v>1258</v>
      </c>
      <c r="E621" s="63"/>
      <c r="F621" s="63"/>
      <c r="G621" s="108">
        <f t="shared" ref="G621:G694" si="19">F621-E621</f>
        <v>0</v>
      </c>
      <c r="H621" s="108">
        <v>28</v>
      </c>
      <c r="I621" s="108">
        <v>28</v>
      </c>
      <c r="J621" s="126">
        <f t="shared" ref="J621:J694" si="20">I621-H621</f>
        <v>0</v>
      </c>
      <c r="K621" s="242"/>
      <c r="L621" s="118"/>
      <c r="M621" s="121"/>
      <c r="N621" s="270"/>
    </row>
    <row r="622" spans="1:14" ht="15.9" customHeight="1" thickBot="1" x14ac:dyDescent="0.35">
      <c r="A622" s="63" t="s">
        <v>924</v>
      </c>
      <c r="B622" s="63" t="s">
        <v>925</v>
      </c>
      <c r="C622" s="63" t="s">
        <v>1940</v>
      </c>
      <c r="D622" s="63" t="s">
        <v>1258</v>
      </c>
      <c r="E622" s="63">
        <v>19</v>
      </c>
      <c r="F622" s="63">
        <v>19</v>
      </c>
      <c r="G622" s="108">
        <f t="shared" si="19"/>
        <v>0</v>
      </c>
      <c r="H622" s="108"/>
      <c r="I622" s="108"/>
      <c r="J622" s="126">
        <f t="shared" si="20"/>
        <v>0</v>
      </c>
      <c r="K622" s="242"/>
      <c r="L622" s="118"/>
      <c r="M622" s="121"/>
      <c r="N622" s="270"/>
    </row>
    <row r="623" spans="1:14" ht="15.9" customHeight="1" thickBot="1" x14ac:dyDescent="0.35">
      <c r="A623" s="63" t="s">
        <v>929</v>
      </c>
      <c r="B623" s="63" t="s">
        <v>930</v>
      </c>
      <c r="C623" s="63" t="s">
        <v>932</v>
      </c>
      <c r="D623" s="63" t="s">
        <v>1258</v>
      </c>
      <c r="E623" s="106">
        <v>14</v>
      </c>
      <c r="F623" s="106">
        <v>14</v>
      </c>
      <c r="G623" s="58">
        <f t="shared" si="19"/>
        <v>0</v>
      </c>
      <c r="H623" s="107"/>
      <c r="I623" s="107"/>
      <c r="J623" s="126">
        <f t="shared" si="20"/>
        <v>0</v>
      </c>
      <c r="K623" s="242"/>
      <c r="L623" s="118"/>
      <c r="M623" s="121"/>
      <c r="N623" s="270"/>
    </row>
    <row r="624" spans="1:14" ht="15.9" customHeight="1" thickBot="1" x14ac:dyDescent="0.35">
      <c r="A624" s="63" t="s">
        <v>929</v>
      </c>
      <c r="B624" s="63" t="s">
        <v>930</v>
      </c>
      <c r="C624" s="63" t="s">
        <v>931</v>
      </c>
      <c r="D624" s="63" t="s">
        <v>1258</v>
      </c>
      <c r="E624" s="106"/>
      <c r="F624" s="106"/>
      <c r="G624" s="58">
        <f t="shared" si="19"/>
        <v>0</v>
      </c>
      <c r="H624" s="107">
        <v>3</v>
      </c>
      <c r="I624" s="107">
        <v>3</v>
      </c>
      <c r="J624" s="126">
        <f t="shared" si="20"/>
        <v>0</v>
      </c>
      <c r="K624" s="242"/>
      <c r="L624" s="118"/>
      <c r="M624" s="121"/>
      <c r="N624" s="270"/>
    </row>
    <row r="625" spans="1:14" ht="15.9" customHeight="1" thickBot="1" x14ac:dyDescent="0.35">
      <c r="A625" s="63" t="s">
        <v>935</v>
      </c>
      <c r="B625" s="63" t="s">
        <v>936</v>
      </c>
      <c r="C625" s="63" t="s">
        <v>938</v>
      </c>
      <c r="D625" s="63" t="s">
        <v>1258</v>
      </c>
      <c r="E625" s="63"/>
      <c r="F625" s="63"/>
      <c r="G625" s="108">
        <f t="shared" si="19"/>
        <v>0</v>
      </c>
      <c r="H625" s="108"/>
      <c r="I625" s="108"/>
      <c r="J625" s="126">
        <f t="shared" si="20"/>
        <v>0</v>
      </c>
      <c r="K625" s="242"/>
      <c r="L625" s="118"/>
      <c r="M625" s="121"/>
      <c r="N625" s="270"/>
    </row>
    <row r="626" spans="1:14" ht="15.9" customHeight="1" thickBot="1" x14ac:dyDescent="0.35">
      <c r="A626" s="63" t="s">
        <v>935</v>
      </c>
      <c r="B626" s="63" t="s">
        <v>936</v>
      </c>
      <c r="C626" s="63" t="s">
        <v>937</v>
      </c>
      <c r="D626" s="63" t="s">
        <v>1258</v>
      </c>
      <c r="E626" s="63"/>
      <c r="F626" s="63"/>
      <c r="G626" s="108">
        <f t="shared" si="19"/>
        <v>0</v>
      </c>
      <c r="H626" s="108"/>
      <c r="I626" s="108"/>
      <c r="J626" s="126">
        <f t="shared" si="20"/>
        <v>0</v>
      </c>
      <c r="K626" s="242"/>
      <c r="L626" s="118"/>
      <c r="M626" s="121"/>
      <c r="N626" s="270"/>
    </row>
    <row r="627" spans="1:14" ht="15.9" customHeight="1" thickBot="1" x14ac:dyDescent="0.35">
      <c r="A627" s="63" t="s">
        <v>935</v>
      </c>
      <c r="B627" s="63" t="s">
        <v>936</v>
      </c>
      <c r="C627" s="63" t="s">
        <v>940</v>
      </c>
      <c r="D627" s="63" t="s">
        <v>1258</v>
      </c>
      <c r="E627" s="63"/>
      <c r="F627" s="63"/>
      <c r="G627" s="108">
        <f t="shared" si="19"/>
        <v>0</v>
      </c>
      <c r="H627" s="108"/>
      <c r="I627" s="108"/>
      <c r="J627" s="126">
        <f t="shared" si="20"/>
        <v>0</v>
      </c>
      <c r="K627" s="242"/>
      <c r="L627" s="118"/>
      <c r="M627" s="121"/>
      <c r="N627" s="270"/>
    </row>
    <row r="628" spans="1:14" ht="15.9" customHeight="1" thickBot="1" x14ac:dyDescent="0.35">
      <c r="A628" s="63" t="s">
        <v>935</v>
      </c>
      <c r="B628" s="63" t="s">
        <v>936</v>
      </c>
      <c r="C628" s="63" t="s">
        <v>939</v>
      </c>
      <c r="D628" s="63" t="s">
        <v>1258</v>
      </c>
      <c r="E628" s="63"/>
      <c r="F628" s="63"/>
      <c r="G628" s="108">
        <f t="shared" si="19"/>
        <v>0</v>
      </c>
      <c r="H628" s="108"/>
      <c r="I628" s="108"/>
      <c r="J628" s="126">
        <f t="shared" si="20"/>
        <v>0</v>
      </c>
      <c r="K628" s="242"/>
      <c r="L628" s="118"/>
      <c r="M628" s="121"/>
      <c r="N628" s="270"/>
    </row>
    <row r="629" spans="1:14" ht="15.9" customHeight="1" thickBot="1" x14ac:dyDescent="0.35">
      <c r="A629" s="63" t="s">
        <v>941</v>
      </c>
      <c r="B629" s="63" t="s">
        <v>7</v>
      </c>
      <c r="C629" s="63" t="s">
        <v>943</v>
      </c>
      <c r="D629" s="63" t="s">
        <v>1258</v>
      </c>
      <c r="E629" s="63"/>
      <c r="F629" s="63"/>
      <c r="G629" s="108">
        <f t="shared" si="19"/>
        <v>0</v>
      </c>
      <c r="H629" s="108">
        <v>1</v>
      </c>
      <c r="I629" s="108">
        <v>1</v>
      </c>
      <c r="J629" s="126">
        <f t="shared" si="20"/>
        <v>0</v>
      </c>
      <c r="K629" s="242"/>
      <c r="L629" s="118"/>
      <c r="M629" s="121"/>
      <c r="N629" s="270"/>
    </row>
    <row r="630" spans="1:14" ht="15.9" customHeight="1" thickBot="1" x14ac:dyDescent="0.35">
      <c r="A630" s="63" t="s">
        <v>941</v>
      </c>
      <c r="B630" s="63" t="s">
        <v>7</v>
      </c>
      <c r="C630" s="63" t="s">
        <v>942</v>
      </c>
      <c r="D630" s="63" t="s">
        <v>1258</v>
      </c>
      <c r="E630" s="63">
        <v>4</v>
      </c>
      <c r="F630" s="63">
        <v>4</v>
      </c>
      <c r="G630" s="108">
        <f t="shared" si="19"/>
        <v>0</v>
      </c>
      <c r="H630" s="108"/>
      <c r="I630" s="108"/>
      <c r="J630" s="126">
        <f t="shared" si="20"/>
        <v>0</v>
      </c>
      <c r="K630" s="242"/>
      <c r="L630" s="118"/>
      <c r="M630" s="121"/>
      <c r="N630" s="270"/>
    </row>
    <row r="631" spans="1:14" ht="15.9" customHeight="1" thickBot="1" x14ac:dyDescent="0.35">
      <c r="A631" s="63" t="s">
        <v>944</v>
      </c>
      <c r="B631" s="63" t="s">
        <v>945</v>
      </c>
      <c r="C631" s="63" t="s">
        <v>946</v>
      </c>
      <c r="D631" s="63" t="s">
        <v>1258</v>
      </c>
      <c r="E631" s="106">
        <v>7</v>
      </c>
      <c r="F631" s="106">
        <v>7</v>
      </c>
      <c r="G631" s="58">
        <f t="shared" si="19"/>
        <v>0</v>
      </c>
      <c r="H631" s="107"/>
      <c r="I631" s="107"/>
      <c r="J631" s="126">
        <f t="shared" si="20"/>
        <v>0</v>
      </c>
      <c r="K631" s="242"/>
      <c r="L631" s="118"/>
      <c r="M631" s="121"/>
      <c r="N631" s="270"/>
    </row>
    <row r="632" spans="1:14" ht="15.9" customHeight="1" thickBot="1" x14ac:dyDescent="0.35">
      <c r="A632" s="63" t="s">
        <v>944</v>
      </c>
      <c r="B632" s="63" t="s">
        <v>945</v>
      </c>
      <c r="C632" s="63" t="s">
        <v>947</v>
      </c>
      <c r="D632" s="63" t="s">
        <v>1258</v>
      </c>
      <c r="E632" s="106"/>
      <c r="F632" s="106"/>
      <c r="G632" s="58">
        <f t="shared" si="19"/>
        <v>0</v>
      </c>
      <c r="H632" s="107"/>
      <c r="I632" s="107"/>
      <c r="J632" s="126">
        <f t="shared" si="20"/>
        <v>0</v>
      </c>
      <c r="K632" s="242"/>
      <c r="L632" s="118"/>
      <c r="M632" s="121"/>
      <c r="N632" s="270"/>
    </row>
    <row r="633" spans="1:14" ht="15.9" customHeight="1" thickBot="1" x14ac:dyDescent="0.35">
      <c r="A633" s="63" t="s">
        <v>948</v>
      </c>
      <c r="B633" s="63" t="s">
        <v>949</v>
      </c>
      <c r="C633" s="63" t="s">
        <v>950</v>
      </c>
      <c r="D633" s="63" t="s">
        <v>1258</v>
      </c>
      <c r="E633" s="106"/>
      <c r="F633" s="106"/>
      <c r="G633" s="58">
        <f t="shared" si="19"/>
        <v>0</v>
      </c>
      <c r="H633" s="107"/>
      <c r="I633" s="107"/>
      <c r="J633" s="126">
        <f t="shared" si="20"/>
        <v>0</v>
      </c>
      <c r="K633" s="242"/>
      <c r="L633" s="118"/>
      <c r="M633" s="121"/>
      <c r="N633" s="270"/>
    </row>
    <row r="634" spans="1:14" ht="15.9" customHeight="1" thickBot="1" x14ac:dyDescent="0.35">
      <c r="A634" s="63" t="s">
        <v>948</v>
      </c>
      <c r="B634" s="63" t="s">
        <v>949</v>
      </c>
      <c r="C634" s="63" t="s">
        <v>951</v>
      </c>
      <c r="D634" s="63" t="s">
        <v>1258</v>
      </c>
      <c r="E634" s="106"/>
      <c r="F634" s="106"/>
      <c r="G634" s="58">
        <f t="shared" si="19"/>
        <v>0</v>
      </c>
      <c r="H634" s="107"/>
      <c r="I634" s="107"/>
      <c r="J634" s="126">
        <f t="shared" si="20"/>
        <v>0</v>
      </c>
      <c r="K634" s="242"/>
      <c r="L634" s="118"/>
      <c r="M634" s="121"/>
      <c r="N634" s="270"/>
    </row>
    <row r="635" spans="1:14" ht="15.9" customHeight="1" thickBot="1" x14ac:dyDescent="0.35">
      <c r="A635" s="63" t="s">
        <v>952</v>
      </c>
      <c r="B635" s="63" t="s">
        <v>1251</v>
      </c>
      <c r="C635" s="63" t="s">
        <v>1265</v>
      </c>
      <c r="D635" s="63" t="s">
        <v>1258</v>
      </c>
      <c r="E635" s="106"/>
      <c r="F635" s="106"/>
      <c r="G635" s="58">
        <f t="shared" si="19"/>
        <v>0</v>
      </c>
      <c r="H635" s="107"/>
      <c r="I635" s="107"/>
      <c r="J635" s="126">
        <f t="shared" si="20"/>
        <v>0</v>
      </c>
      <c r="K635" s="242"/>
      <c r="L635" s="118"/>
      <c r="M635" s="121"/>
      <c r="N635" s="270"/>
    </row>
    <row r="636" spans="1:14" ht="15.9" customHeight="1" thickBot="1" x14ac:dyDescent="0.35">
      <c r="A636" s="63" t="s">
        <v>952</v>
      </c>
      <c r="B636" s="63" t="s">
        <v>1251</v>
      </c>
      <c r="C636" s="63" t="s">
        <v>1266</v>
      </c>
      <c r="D636" s="63" t="s">
        <v>1258</v>
      </c>
      <c r="E636" s="106"/>
      <c r="F636" s="106"/>
      <c r="G636" s="58">
        <f t="shared" si="19"/>
        <v>0</v>
      </c>
      <c r="H636" s="107"/>
      <c r="I636" s="107"/>
      <c r="J636" s="126">
        <f t="shared" si="20"/>
        <v>0</v>
      </c>
      <c r="K636" s="242"/>
      <c r="L636" s="118"/>
      <c r="M636" s="121"/>
      <c r="N636" s="270"/>
    </row>
    <row r="637" spans="1:14" ht="15.9" customHeight="1" thickBot="1" x14ac:dyDescent="0.35">
      <c r="A637" s="63" t="s">
        <v>953</v>
      </c>
      <c r="B637" s="63" t="s">
        <v>954</v>
      </c>
      <c r="C637" s="63" t="s">
        <v>956</v>
      </c>
      <c r="D637" s="63" t="s">
        <v>1258</v>
      </c>
      <c r="E637" s="63"/>
      <c r="F637" s="63"/>
      <c r="G637" s="108">
        <f t="shared" si="19"/>
        <v>0</v>
      </c>
      <c r="H637" s="108">
        <v>22</v>
      </c>
      <c r="I637" s="108">
        <v>22</v>
      </c>
      <c r="J637" s="126">
        <f t="shared" si="20"/>
        <v>0</v>
      </c>
      <c r="K637" s="242"/>
      <c r="L637" s="118"/>
      <c r="M637" s="121"/>
      <c r="N637" s="270"/>
    </row>
    <row r="638" spans="1:14" ht="15.9" customHeight="1" thickBot="1" x14ac:dyDescent="0.35">
      <c r="A638" s="63" t="s">
        <v>953</v>
      </c>
      <c r="B638" s="63" t="s">
        <v>954</v>
      </c>
      <c r="C638" s="63" t="s">
        <v>955</v>
      </c>
      <c r="D638" s="63" t="s">
        <v>1258</v>
      </c>
      <c r="E638" s="63">
        <v>27</v>
      </c>
      <c r="F638" s="63">
        <v>27</v>
      </c>
      <c r="G638" s="108">
        <f t="shared" si="19"/>
        <v>0</v>
      </c>
      <c r="H638" s="108"/>
      <c r="I638" s="108"/>
      <c r="J638" s="126">
        <f t="shared" si="20"/>
        <v>0</v>
      </c>
      <c r="K638" s="242"/>
      <c r="L638" s="118"/>
      <c r="M638" s="121"/>
      <c r="N638" s="270"/>
    </row>
    <row r="639" spans="1:14" ht="15.9" customHeight="1" thickBot="1" x14ac:dyDescent="0.35">
      <c r="A639" s="63" t="s">
        <v>957</v>
      </c>
      <c r="B639" s="63" t="s">
        <v>2</v>
      </c>
      <c r="C639" s="63" t="s">
        <v>959</v>
      </c>
      <c r="D639" s="63" t="s">
        <v>1258</v>
      </c>
      <c r="E639" s="106"/>
      <c r="F639" s="106"/>
      <c r="G639" s="58">
        <f t="shared" si="19"/>
        <v>0</v>
      </c>
      <c r="H639" s="107"/>
      <c r="I639" s="107"/>
      <c r="J639" s="126">
        <f t="shared" si="20"/>
        <v>0</v>
      </c>
      <c r="K639" s="242"/>
      <c r="L639" s="118"/>
      <c r="M639" s="121"/>
      <c r="N639" s="270"/>
    </row>
    <row r="640" spans="1:14" ht="15.9" customHeight="1" thickBot="1" x14ac:dyDescent="0.35">
      <c r="A640" s="63" t="s">
        <v>957</v>
      </c>
      <c r="B640" s="63" t="s">
        <v>2</v>
      </c>
      <c r="C640" s="63" t="s">
        <v>958</v>
      </c>
      <c r="D640" s="63" t="s">
        <v>1258</v>
      </c>
      <c r="E640" s="106">
        <v>9</v>
      </c>
      <c r="F640" s="106">
        <v>9</v>
      </c>
      <c r="G640" s="58">
        <f t="shared" si="19"/>
        <v>0</v>
      </c>
      <c r="H640" s="107"/>
      <c r="I640" s="107"/>
      <c r="J640" s="126">
        <f t="shared" si="20"/>
        <v>0</v>
      </c>
      <c r="K640" s="242"/>
      <c r="L640" s="118"/>
      <c r="M640" s="121"/>
      <c r="N640" s="270"/>
    </row>
    <row r="641" spans="1:14" ht="15.9" customHeight="1" thickBot="1" x14ac:dyDescent="0.35">
      <c r="A641" s="63">
        <v>420</v>
      </c>
      <c r="B641" s="63" t="s">
        <v>2121</v>
      </c>
      <c r="C641" s="63" t="s">
        <v>2088</v>
      </c>
      <c r="D641" s="124">
        <v>46447</v>
      </c>
      <c r="E641" s="63">
        <v>6</v>
      </c>
      <c r="F641" s="63">
        <v>6</v>
      </c>
      <c r="G641" s="108">
        <f t="shared" si="19"/>
        <v>0</v>
      </c>
      <c r="H641" s="108"/>
      <c r="I641" s="108"/>
      <c r="J641" s="128">
        <f t="shared" si="20"/>
        <v>0</v>
      </c>
      <c r="K641" s="2"/>
      <c r="L641" s="118"/>
      <c r="M641" s="121"/>
      <c r="N641" s="119"/>
    </row>
    <row r="642" spans="1:14" ht="15.9" customHeight="1" thickBot="1" x14ac:dyDescent="0.35">
      <c r="A642" s="63">
        <v>420</v>
      </c>
      <c r="B642" s="63" t="s">
        <v>2121</v>
      </c>
      <c r="C642" s="63" t="s">
        <v>2089</v>
      </c>
      <c r="D642" s="124">
        <v>46447</v>
      </c>
      <c r="E642" s="63"/>
      <c r="F642" s="63"/>
      <c r="G642" s="108">
        <f t="shared" si="19"/>
        <v>0</v>
      </c>
      <c r="H642" s="108">
        <v>3</v>
      </c>
      <c r="I642" s="108">
        <v>3</v>
      </c>
      <c r="J642" s="128">
        <f t="shared" si="20"/>
        <v>0</v>
      </c>
      <c r="K642" s="2"/>
      <c r="L642" s="118"/>
      <c r="M642" s="121"/>
      <c r="N642" s="119"/>
    </row>
    <row r="643" spans="1:14" ht="15.9" customHeight="1" thickBot="1" x14ac:dyDescent="0.35">
      <c r="A643" s="63" t="s">
        <v>962</v>
      </c>
      <c r="B643" s="63" t="s">
        <v>963</v>
      </c>
      <c r="C643" s="63" t="s">
        <v>964</v>
      </c>
      <c r="D643" s="63" t="s">
        <v>1258</v>
      </c>
      <c r="E643" s="106"/>
      <c r="F643" s="106"/>
      <c r="G643" s="58">
        <f t="shared" si="19"/>
        <v>0</v>
      </c>
      <c r="H643" s="107"/>
      <c r="I643" s="107"/>
      <c r="J643" s="126">
        <f t="shared" si="20"/>
        <v>0</v>
      </c>
      <c r="K643" s="242"/>
      <c r="L643" s="118"/>
      <c r="M643" s="121"/>
      <c r="N643" s="270"/>
    </row>
    <row r="644" spans="1:14" ht="15.9" customHeight="1" thickBot="1" x14ac:dyDescent="0.35">
      <c r="A644" s="63" t="s">
        <v>962</v>
      </c>
      <c r="B644" s="63" t="s">
        <v>963</v>
      </c>
      <c r="C644" s="63" t="s">
        <v>965</v>
      </c>
      <c r="D644" s="63" t="s">
        <v>1258</v>
      </c>
      <c r="E644" s="106"/>
      <c r="F644" s="106"/>
      <c r="G644" s="58">
        <f t="shared" si="19"/>
        <v>0</v>
      </c>
      <c r="H644" s="107"/>
      <c r="I644" s="107"/>
      <c r="J644" s="126">
        <f t="shared" si="20"/>
        <v>0</v>
      </c>
      <c r="K644" s="242"/>
      <c r="L644" s="118"/>
      <c r="M644" s="121"/>
      <c r="N644" s="270"/>
    </row>
    <row r="645" spans="1:14" ht="15.9" customHeight="1" thickBot="1" x14ac:dyDescent="0.35">
      <c r="A645" s="63" t="s">
        <v>966</v>
      </c>
      <c r="B645" s="63" t="s">
        <v>967</v>
      </c>
      <c r="C645" s="63" t="s">
        <v>968</v>
      </c>
      <c r="D645" s="63" t="s">
        <v>1258</v>
      </c>
      <c r="E645" s="106"/>
      <c r="F645" s="106"/>
      <c r="G645" s="58">
        <f t="shared" si="19"/>
        <v>0</v>
      </c>
      <c r="H645" s="107"/>
      <c r="I645" s="107"/>
      <c r="J645" s="126">
        <f t="shared" si="20"/>
        <v>0</v>
      </c>
      <c r="K645" s="242"/>
      <c r="L645" s="118"/>
      <c r="M645" s="121"/>
      <c r="N645" s="270"/>
    </row>
    <row r="646" spans="1:14" ht="15.9" customHeight="1" thickBot="1" x14ac:dyDescent="0.35">
      <c r="A646" s="63" t="s">
        <v>966</v>
      </c>
      <c r="B646" s="63" t="s">
        <v>967</v>
      </c>
      <c r="C646" s="63" t="s">
        <v>969</v>
      </c>
      <c r="D646" s="63" t="s">
        <v>1258</v>
      </c>
      <c r="E646" s="106"/>
      <c r="F646" s="106"/>
      <c r="G646" s="58">
        <f t="shared" si="19"/>
        <v>0</v>
      </c>
      <c r="H646" s="107"/>
      <c r="I646" s="107"/>
      <c r="J646" s="126">
        <f t="shared" si="20"/>
        <v>0</v>
      </c>
      <c r="K646" s="242"/>
      <c r="L646" s="118"/>
      <c r="M646" s="121"/>
      <c r="N646" s="270"/>
    </row>
    <row r="647" spans="1:14" ht="15.9" customHeight="1" thickBot="1" x14ac:dyDescent="0.35">
      <c r="A647" s="63" t="s">
        <v>970</v>
      </c>
      <c r="B647" s="63" t="s">
        <v>971</v>
      </c>
      <c r="C647" s="63" t="s">
        <v>973</v>
      </c>
      <c r="D647" s="63" t="s">
        <v>1258</v>
      </c>
      <c r="E647" s="63"/>
      <c r="F647" s="63"/>
      <c r="G647" s="108">
        <f t="shared" si="19"/>
        <v>0</v>
      </c>
      <c r="H647" s="108">
        <v>3</v>
      </c>
      <c r="I647" s="108">
        <v>3</v>
      </c>
      <c r="J647" s="126">
        <f t="shared" si="20"/>
        <v>0</v>
      </c>
      <c r="K647" s="242"/>
      <c r="L647" s="118"/>
      <c r="M647" s="121"/>
      <c r="N647" s="270"/>
    </row>
    <row r="648" spans="1:14" ht="15.9" customHeight="1" thickBot="1" x14ac:dyDescent="0.35">
      <c r="A648" s="63" t="s">
        <v>970</v>
      </c>
      <c r="B648" s="63" t="s">
        <v>971</v>
      </c>
      <c r="C648" s="63" t="s">
        <v>972</v>
      </c>
      <c r="D648" s="63" t="s">
        <v>1258</v>
      </c>
      <c r="E648" s="63">
        <v>11</v>
      </c>
      <c r="F648" s="63">
        <v>11</v>
      </c>
      <c r="G648" s="108">
        <f t="shared" si="19"/>
        <v>0</v>
      </c>
      <c r="H648" s="108"/>
      <c r="I648" s="108"/>
      <c r="J648" s="126">
        <f t="shared" si="20"/>
        <v>0</v>
      </c>
      <c r="K648" s="242"/>
      <c r="L648" s="118"/>
      <c r="M648" s="121"/>
      <c r="N648" s="270"/>
    </row>
    <row r="649" spans="1:14" ht="15.9" customHeight="1" thickBot="1" x14ac:dyDescent="0.35">
      <c r="A649" s="63" t="s">
        <v>974</v>
      </c>
      <c r="B649" s="63" t="s">
        <v>975</v>
      </c>
      <c r="C649" s="63" t="s">
        <v>976</v>
      </c>
      <c r="D649" s="63" t="s">
        <v>1258</v>
      </c>
      <c r="E649" s="63"/>
      <c r="F649" s="63"/>
      <c r="G649" s="108">
        <f t="shared" si="19"/>
        <v>0</v>
      </c>
      <c r="H649" s="108">
        <v>4</v>
      </c>
      <c r="I649" s="108">
        <v>4</v>
      </c>
      <c r="J649" s="126">
        <f t="shared" si="20"/>
        <v>0</v>
      </c>
      <c r="K649" s="242"/>
      <c r="L649" s="118"/>
      <c r="M649" s="121"/>
      <c r="N649" s="270"/>
    </row>
    <row r="650" spans="1:14" ht="15.9" customHeight="1" thickBot="1" x14ac:dyDescent="0.35">
      <c r="A650" s="63" t="s">
        <v>974</v>
      </c>
      <c r="B650" s="63" t="s">
        <v>975</v>
      </c>
      <c r="C650" s="63" t="s">
        <v>977</v>
      </c>
      <c r="D650" s="63" t="s">
        <v>1258</v>
      </c>
      <c r="E650" s="63">
        <v>9</v>
      </c>
      <c r="F650" s="63">
        <v>9</v>
      </c>
      <c r="G650" s="108">
        <f t="shared" si="19"/>
        <v>0</v>
      </c>
      <c r="H650" s="108"/>
      <c r="I650" s="108"/>
      <c r="J650" s="126">
        <f t="shared" si="20"/>
        <v>0</v>
      </c>
      <c r="K650" s="242"/>
      <c r="L650" s="118"/>
      <c r="M650" s="121"/>
      <c r="N650" s="270"/>
    </row>
    <row r="651" spans="1:14" ht="15.9" customHeight="1" thickBot="1" x14ac:dyDescent="0.35">
      <c r="A651" s="63" t="s">
        <v>978</v>
      </c>
      <c r="B651" s="63" t="s">
        <v>979</v>
      </c>
      <c r="C651" s="63" t="s">
        <v>981</v>
      </c>
      <c r="D651" s="124">
        <v>46611</v>
      </c>
      <c r="E651" s="63">
        <v>21</v>
      </c>
      <c r="F651" s="63">
        <v>21</v>
      </c>
      <c r="G651" s="108">
        <f t="shared" si="19"/>
        <v>0</v>
      </c>
      <c r="H651" s="108"/>
      <c r="I651" s="108"/>
      <c r="J651" s="126">
        <f t="shared" si="20"/>
        <v>0</v>
      </c>
      <c r="K651" s="242"/>
      <c r="L651" s="118"/>
      <c r="M651" s="121"/>
      <c r="N651" s="270"/>
    </row>
    <row r="652" spans="1:14" ht="15.9" customHeight="1" thickBot="1" x14ac:dyDescent="0.35">
      <c r="A652" s="63" t="s">
        <v>978</v>
      </c>
      <c r="B652" s="63" t="s">
        <v>979</v>
      </c>
      <c r="C652" s="63" t="s">
        <v>980</v>
      </c>
      <c r="D652" s="124">
        <v>46611</v>
      </c>
      <c r="E652" s="63"/>
      <c r="F652" s="63"/>
      <c r="G652" s="108">
        <f t="shared" si="19"/>
        <v>0</v>
      </c>
      <c r="H652" s="108">
        <v>16</v>
      </c>
      <c r="I652" s="108">
        <v>16</v>
      </c>
      <c r="J652" s="126">
        <f t="shared" si="20"/>
        <v>0</v>
      </c>
      <c r="K652" s="242"/>
      <c r="L652" s="118"/>
      <c r="M652" s="121"/>
      <c r="N652" s="270"/>
    </row>
    <row r="653" spans="1:14" ht="15.9" customHeight="1" thickBot="1" x14ac:dyDescent="0.35">
      <c r="A653" s="63">
        <v>427</v>
      </c>
      <c r="B653" s="63"/>
      <c r="C653" s="146" t="s">
        <v>2161</v>
      </c>
      <c r="D653" s="124"/>
      <c r="E653" s="106">
        <v>1</v>
      </c>
      <c r="F653" s="106">
        <v>1</v>
      </c>
      <c r="G653" s="58"/>
      <c r="H653" s="107"/>
      <c r="I653" s="107"/>
      <c r="J653" s="126"/>
      <c r="K653" s="2"/>
      <c r="L653" s="118"/>
      <c r="M653" s="121"/>
      <c r="N653" s="119"/>
    </row>
    <row r="654" spans="1:14" ht="15.9" customHeight="1" thickBot="1" x14ac:dyDescent="0.35">
      <c r="A654" s="63">
        <v>427</v>
      </c>
      <c r="B654" s="63"/>
      <c r="C654" s="146" t="s">
        <v>2162</v>
      </c>
      <c r="D654" s="124"/>
      <c r="E654" s="106"/>
      <c r="F654" s="106"/>
      <c r="G654" s="58"/>
      <c r="H654" s="107"/>
      <c r="I654" s="107"/>
      <c r="J654" s="126"/>
      <c r="K654" s="2"/>
      <c r="L654" s="118"/>
      <c r="M654" s="121"/>
      <c r="N654" s="119"/>
    </row>
    <row r="655" spans="1:14" ht="15.9" customHeight="1" thickBot="1" x14ac:dyDescent="0.35">
      <c r="A655" s="63">
        <v>428</v>
      </c>
      <c r="B655" s="63"/>
      <c r="C655" s="63" t="s">
        <v>2090</v>
      </c>
      <c r="D655" s="63"/>
      <c r="E655" s="63">
        <v>4</v>
      </c>
      <c r="F655" s="63">
        <v>4</v>
      </c>
      <c r="G655" s="108">
        <f t="shared" si="19"/>
        <v>0</v>
      </c>
      <c r="H655" s="108"/>
      <c r="I655" s="108"/>
      <c r="J655" s="128">
        <f t="shared" si="20"/>
        <v>0</v>
      </c>
      <c r="K655" s="2"/>
      <c r="L655" s="118"/>
      <c r="M655" s="121"/>
      <c r="N655" s="119"/>
    </row>
    <row r="656" spans="1:14" ht="15.9" customHeight="1" thickBot="1" x14ac:dyDescent="0.35">
      <c r="A656" s="63">
        <v>428</v>
      </c>
      <c r="B656" s="63"/>
      <c r="C656" s="63" t="s">
        <v>2091</v>
      </c>
      <c r="D656" s="63"/>
      <c r="E656" s="63"/>
      <c r="F656" s="63"/>
      <c r="G656" s="108">
        <f t="shared" si="19"/>
        <v>0</v>
      </c>
      <c r="H656" s="108"/>
      <c r="I656" s="108"/>
      <c r="J656" s="128">
        <f t="shared" si="20"/>
        <v>0</v>
      </c>
      <c r="K656" s="2"/>
      <c r="L656" s="118"/>
      <c r="M656" s="121"/>
      <c r="N656" s="119"/>
    </row>
    <row r="657" spans="1:14" ht="15.9" customHeight="1" thickBot="1" x14ac:dyDescent="0.35">
      <c r="A657" s="63" t="s">
        <v>984</v>
      </c>
      <c r="B657" s="63" t="s">
        <v>985</v>
      </c>
      <c r="C657" s="63" t="s">
        <v>987</v>
      </c>
      <c r="D657" s="63" t="s">
        <v>1258</v>
      </c>
      <c r="E657" s="106"/>
      <c r="F657" s="106"/>
      <c r="G657" s="58">
        <f t="shared" si="19"/>
        <v>0</v>
      </c>
      <c r="H657" s="107"/>
      <c r="I657" s="107"/>
      <c r="J657" s="126">
        <f t="shared" si="20"/>
        <v>0</v>
      </c>
      <c r="K657" s="242"/>
      <c r="L657" s="118"/>
      <c r="M657" s="121"/>
      <c r="N657" s="270"/>
    </row>
    <row r="658" spans="1:14" ht="15.9" customHeight="1" thickBot="1" x14ac:dyDescent="0.35">
      <c r="A658" s="63" t="s">
        <v>984</v>
      </c>
      <c r="B658" s="63" t="s">
        <v>985</v>
      </c>
      <c r="C658" s="63" t="s">
        <v>986</v>
      </c>
      <c r="D658" s="63" t="s">
        <v>1258</v>
      </c>
      <c r="E658" s="106"/>
      <c r="F658" s="106"/>
      <c r="G658" s="58">
        <f t="shared" si="19"/>
        <v>0</v>
      </c>
      <c r="H658" s="107"/>
      <c r="I658" s="107"/>
      <c r="J658" s="126">
        <f t="shared" si="20"/>
        <v>0</v>
      </c>
      <c r="K658" s="242"/>
      <c r="L658" s="118"/>
      <c r="M658" s="121"/>
      <c r="N658" s="270"/>
    </row>
    <row r="659" spans="1:14" ht="15.9" customHeight="1" thickBot="1" x14ac:dyDescent="0.35">
      <c r="A659" s="63">
        <v>430</v>
      </c>
      <c r="B659" s="63"/>
      <c r="C659" s="63"/>
      <c r="D659" s="63"/>
      <c r="E659" s="63"/>
      <c r="F659" s="63"/>
      <c r="G659" s="108"/>
      <c r="H659" s="108"/>
      <c r="I659" s="108"/>
      <c r="J659" s="128"/>
      <c r="K659" s="2"/>
      <c r="L659" s="118"/>
      <c r="M659" s="121"/>
      <c r="N659" s="119"/>
    </row>
    <row r="660" spans="1:14" ht="15.9" customHeight="1" thickBot="1" x14ac:dyDescent="0.35">
      <c r="A660" s="63">
        <v>430</v>
      </c>
      <c r="B660" s="63"/>
      <c r="C660" s="63"/>
      <c r="D660" s="63"/>
      <c r="E660" s="63"/>
      <c r="F660" s="63"/>
      <c r="G660" s="108"/>
      <c r="H660" s="108"/>
      <c r="I660" s="108"/>
      <c r="J660" s="128"/>
      <c r="K660" s="2"/>
      <c r="L660" s="118"/>
      <c r="M660" s="121"/>
      <c r="N660" s="119"/>
    </row>
    <row r="661" spans="1:14" ht="15.9" customHeight="1" thickBot="1" x14ac:dyDescent="0.35">
      <c r="A661" s="63" t="s">
        <v>991</v>
      </c>
      <c r="B661" s="63" t="s">
        <v>992</v>
      </c>
      <c r="C661" s="63" t="s">
        <v>994</v>
      </c>
      <c r="D661" s="63" t="s">
        <v>1258</v>
      </c>
      <c r="E661" s="106">
        <v>22</v>
      </c>
      <c r="F661" s="106">
        <v>22</v>
      </c>
      <c r="G661" s="58">
        <f t="shared" si="19"/>
        <v>0</v>
      </c>
      <c r="H661" s="107"/>
      <c r="I661" s="107"/>
      <c r="J661" s="126">
        <f t="shared" si="20"/>
        <v>0</v>
      </c>
      <c r="K661" s="242"/>
      <c r="L661" s="118"/>
      <c r="M661" s="121"/>
      <c r="N661" s="270"/>
    </row>
    <row r="662" spans="1:14" ht="15.9" customHeight="1" thickBot="1" x14ac:dyDescent="0.35">
      <c r="A662" s="63" t="s">
        <v>991</v>
      </c>
      <c r="B662" s="63" t="s">
        <v>992</v>
      </c>
      <c r="C662" s="63" t="s">
        <v>993</v>
      </c>
      <c r="D662" s="63" t="s">
        <v>1258</v>
      </c>
      <c r="E662" s="106"/>
      <c r="F662" s="106"/>
      <c r="G662" s="58">
        <f t="shared" si="19"/>
        <v>0</v>
      </c>
      <c r="H662" s="107">
        <v>5</v>
      </c>
      <c r="I662" s="107">
        <v>5</v>
      </c>
      <c r="J662" s="126">
        <f t="shared" si="20"/>
        <v>0</v>
      </c>
      <c r="K662" s="242"/>
      <c r="L662" s="118"/>
      <c r="M662" s="121"/>
      <c r="N662" s="270"/>
    </row>
    <row r="663" spans="1:14" ht="15.9" customHeight="1" thickBot="1" x14ac:dyDescent="0.35">
      <c r="A663" s="63" t="s">
        <v>995</v>
      </c>
      <c r="B663" s="63" t="s">
        <v>85</v>
      </c>
      <c r="C663" s="63" t="s">
        <v>2109</v>
      </c>
      <c r="D663" s="63" t="s">
        <v>1258</v>
      </c>
      <c r="E663" s="63"/>
      <c r="F663" s="63"/>
      <c r="G663" s="108">
        <f t="shared" si="19"/>
        <v>0</v>
      </c>
      <c r="H663" s="108">
        <v>1</v>
      </c>
      <c r="I663" s="108">
        <v>1</v>
      </c>
      <c r="J663" s="128">
        <f t="shared" si="20"/>
        <v>0</v>
      </c>
      <c r="K663" s="242"/>
      <c r="L663" s="118"/>
      <c r="M663" s="121"/>
      <c r="N663" s="270"/>
    </row>
    <row r="664" spans="1:14" ht="15.9" customHeight="1" thickBot="1" x14ac:dyDescent="0.35">
      <c r="A664" s="63" t="s">
        <v>995</v>
      </c>
      <c r="B664" s="63" t="s">
        <v>85</v>
      </c>
      <c r="C664" s="63" t="s">
        <v>2108</v>
      </c>
      <c r="D664" s="63" t="s">
        <v>1258</v>
      </c>
      <c r="E664" s="63">
        <v>4</v>
      </c>
      <c r="F664" s="63">
        <v>4</v>
      </c>
      <c r="G664" s="108">
        <f t="shared" si="19"/>
        <v>0</v>
      </c>
      <c r="H664" s="108"/>
      <c r="I664" s="108"/>
      <c r="J664" s="128">
        <f t="shared" si="20"/>
        <v>0</v>
      </c>
      <c r="K664" s="242"/>
      <c r="L664" s="118"/>
      <c r="M664" s="121"/>
      <c r="N664" s="270"/>
    </row>
    <row r="665" spans="1:14" ht="15.9" customHeight="1" thickBot="1" x14ac:dyDescent="0.35">
      <c r="A665" s="63" t="s">
        <v>996</v>
      </c>
      <c r="B665" s="63" t="s">
        <v>997</v>
      </c>
      <c r="C665" s="63" t="s">
        <v>2115</v>
      </c>
      <c r="D665" s="63" t="s">
        <v>1258</v>
      </c>
      <c r="E665" s="63">
        <v>24</v>
      </c>
      <c r="F665" s="63">
        <v>24</v>
      </c>
      <c r="G665" s="108">
        <f t="shared" si="19"/>
        <v>0</v>
      </c>
      <c r="H665" s="108"/>
      <c r="I665" s="108"/>
      <c r="J665" s="128">
        <f t="shared" si="20"/>
        <v>0</v>
      </c>
      <c r="K665" s="242"/>
      <c r="L665" s="118"/>
      <c r="M665" s="121"/>
      <c r="N665" s="270"/>
    </row>
    <row r="666" spans="1:14" ht="15.9" customHeight="1" thickBot="1" x14ac:dyDescent="0.35">
      <c r="A666" s="63" t="s">
        <v>996</v>
      </c>
      <c r="B666" s="63" t="s">
        <v>997</v>
      </c>
      <c r="C666" s="63" t="s">
        <v>2116</v>
      </c>
      <c r="D666" s="63" t="s">
        <v>1258</v>
      </c>
      <c r="E666" s="63"/>
      <c r="F666" s="63"/>
      <c r="G666" s="108">
        <f t="shared" si="19"/>
        <v>0</v>
      </c>
      <c r="H666" s="108">
        <v>18</v>
      </c>
      <c r="I666" s="108">
        <v>18</v>
      </c>
      <c r="J666" s="128">
        <f t="shared" si="20"/>
        <v>0</v>
      </c>
      <c r="K666" s="242"/>
      <c r="L666" s="118"/>
      <c r="M666" s="121"/>
      <c r="N666" s="270"/>
    </row>
    <row r="667" spans="1:14" ht="15.9" customHeight="1" thickBot="1" x14ac:dyDescent="0.35">
      <c r="A667" s="63" t="s">
        <v>998</v>
      </c>
      <c r="B667" s="63" t="s">
        <v>1720</v>
      </c>
      <c r="C667" s="63" t="s">
        <v>1906</v>
      </c>
      <c r="D667" s="63" t="s">
        <v>1258</v>
      </c>
      <c r="E667" s="63">
        <v>31</v>
      </c>
      <c r="F667" s="63">
        <v>31</v>
      </c>
      <c r="G667" s="108">
        <f t="shared" si="19"/>
        <v>0</v>
      </c>
      <c r="H667" s="108"/>
      <c r="I667" s="108"/>
      <c r="J667" s="128">
        <f t="shared" si="20"/>
        <v>0</v>
      </c>
      <c r="K667" s="242"/>
      <c r="L667" s="130"/>
      <c r="M667" s="123"/>
      <c r="N667" s="270"/>
    </row>
    <row r="668" spans="1:14" ht="15.9" customHeight="1" thickBot="1" x14ac:dyDescent="0.35">
      <c r="A668" s="63" t="s">
        <v>998</v>
      </c>
      <c r="B668" s="63" t="s">
        <v>1720</v>
      </c>
      <c r="C668" s="63" t="s">
        <v>1907</v>
      </c>
      <c r="D668" s="63" t="s">
        <v>1258</v>
      </c>
      <c r="E668" s="63"/>
      <c r="F668" s="63"/>
      <c r="G668" s="108">
        <f t="shared" si="19"/>
        <v>0</v>
      </c>
      <c r="H668" s="108">
        <v>4</v>
      </c>
      <c r="I668" s="108">
        <v>4</v>
      </c>
      <c r="J668" s="128">
        <f t="shared" si="20"/>
        <v>0</v>
      </c>
      <c r="K668" s="242"/>
      <c r="L668" s="130"/>
      <c r="M668" s="123"/>
      <c r="N668" s="270"/>
    </row>
    <row r="669" spans="1:14" ht="15.9" customHeight="1" thickBot="1" x14ac:dyDescent="0.35">
      <c r="A669" s="63" t="s">
        <v>999</v>
      </c>
      <c r="B669" s="63" t="s">
        <v>1221</v>
      </c>
      <c r="C669" s="63" t="s">
        <v>1222</v>
      </c>
      <c r="D669" s="63" t="s">
        <v>1258</v>
      </c>
      <c r="E669" s="106"/>
      <c r="F669" s="106"/>
      <c r="G669" s="58">
        <f t="shared" si="19"/>
        <v>0</v>
      </c>
      <c r="H669" s="107"/>
      <c r="I669" s="107"/>
      <c r="J669" s="126">
        <f t="shared" si="20"/>
        <v>0</v>
      </c>
      <c r="K669" s="242"/>
      <c r="L669" s="118"/>
      <c r="M669" s="121"/>
      <c r="N669" s="270"/>
    </row>
    <row r="670" spans="1:14" ht="15.9" customHeight="1" thickBot="1" x14ac:dyDescent="0.35">
      <c r="A670" s="63" t="s">
        <v>999</v>
      </c>
      <c r="B670" s="63" t="s">
        <v>1221</v>
      </c>
      <c r="C670" s="63" t="s">
        <v>1223</v>
      </c>
      <c r="D670" s="63" t="s">
        <v>1258</v>
      </c>
      <c r="E670" s="106"/>
      <c r="F670" s="106"/>
      <c r="G670" s="58">
        <f t="shared" si="19"/>
        <v>0</v>
      </c>
      <c r="H670" s="107"/>
      <c r="I670" s="107"/>
      <c r="J670" s="126">
        <f t="shared" si="20"/>
        <v>0</v>
      </c>
      <c r="K670" s="242"/>
      <c r="L670" s="118"/>
      <c r="M670" s="121"/>
      <c r="N670" s="270"/>
    </row>
    <row r="671" spans="1:14" ht="15.9" customHeight="1" thickBot="1" x14ac:dyDescent="0.35">
      <c r="A671" s="63" t="s">
        <v>1000</v>
      </c>
      <c r="B671" s="63" t="s">
        <v>1001</v>
      </c>
      <c r="C671" s="63" t="s">
        <v>1002</v>
      </c>
      <c r="D671" s="63" t="s">
        <v>1258</v>
      </c>
      <c r="E671" s="63"/>
      <c r="F671" s="63"/>
      <c r="G671" s="108">
        <f t="shared" si="19"/>
        <v>0</v>
      </c>
      <c r="H671" s="108">
        <v>1</v>
      </c>
      <c r="I671" s="108">
        <v>1</v>
      </c>
      <c r="J671" s="126">
        <f t="shared" si="20"/>
        <v>0</v>
      </c>
      <c r="K671" s="242"/>
      <c r="L671" s="118"/>
      <c r="M671" s="121"/>
      <c r="N671" s="270"/>
    </row>
    <row r="672" spans="1:14" ht="15.9" customHeight="1" thickBot="1" x14ac:dyDescent="0.35">
      <c r="A672" s="63" t="s">
        <v>1000</v>
      </c>
      <c r="B672" s="63" t="s">
        <v>1001</v>
      </c>
      <c r="C672" s="63" t="s">
        <v>1003</v>
      </c>
      <c r="D672" s="63" t="s">
        <v>1258</v>
      </c>
      <c r="E672" s="63">
        <v>7</v>
      </c>
      <c r="F672" s="63">
        <v>7</v>
      </c>
      <c r="G672" s="108">
        <f t="shared" si="19"/>
        <v>0</v>
      </c>
      <c r="H672" s="108"/>
      <c r="I672" s="108"/>
      <c r="J672" s="126">
        <f t="shared" si="20"/>
        <v>0</v>
      </c>
      <c r="K672" s="242"/>
      <c r="L672" s="118"/>
      <c r="M672" s="121"/>
      <c r="N672" s="270"/>
    </row>
    <row r="673" spans="1:14" ht="15.9" customHeight="1" thickBot="1" x14ac:dyDescent="0.35">
      <c r="A673" s="63" t="s">
        <v>1004</v>
      </c>
      <c r="B673" s="63" t="s">
        <v>1296</v>
      </c>
      <c r="C673" s="63" t="s">
        <v>1297</v>
      </c>
      <c r="D673" s="63" t="s">
        <v>1258</v>
      </c>
      <c r="E673" s="106"/>
      <c r="F673" s="106"/>
      <c r="G673" s="58">
        <f t="shared" si="19"/>
        <v>0</v>
      </c>
      <c r="H673" s="107"/>
      <c r="I673" s="107"/>
      <c r="J673" s="126">
        <f t="shared" si="20"/>
        <v>0</v>
      </c>
      <c r="K673" s="242"/>
      <c r="L673" s="118"/>
      <c r="M673" s="121"/>
      <c r="N673" s="270"/>
    </row>
    <row r="674" spans="1:14" ht="15.9" customHeight="1" thickBot="1" x14ac:dyDescent="0.35">
      <c r="A674" s="63" t="s">
        <v>1004</v>
      </c>
      <c r="B674" s="63" t="s">
        <v>1296</v>
      </c>
      <c r="C674" s="63" t="s">
        <v>1298</v>
      </c>
      <c r="D674" s="63" t="s">
        <v>1258</v>
      </c>
      <c r="E674" s="106"/>
      <c r="F674" s="106"/>
      <c r="G674" s="58">
        <f t="shared" si="19"/>
        <v>0</v>
      </c>
      <c r="H674" s="107"/>
      <c r="I674" s="107"/>
      <c r="J674" s="126">
        <f t="shared" si="20"/>
        <v>0</v>
      </c>
      <c r="K674" s="242"/>
      <c r="L674" s="118"/>
      <c r="M674" s="121"/>
      <c r="N674" s="270"/>
    </row>
    <row r="675" spans="1:14" ht="15.9" customHeight="1" thickBot="1" x14ac:dyDescent="0.35">
      <c r="A675" s="63" t="s">
        <v>1004</v>
      </c>
      <c r="B675" s="63" t="s">
        <v>1272</v>
      </c>
      <c r="C675" s="63" t="s">
        <v>1298</v>
      </c>
      <c r="D675" s="63" t="s">
        <v>1258</v>
      </c>
      <c r="E675" s="106"/>
      <c r="F675" s="106"/>
      <c r="G675" s="58">
        <f t="shared" si="19"/>
        <v>0</v>
      </c>
      <c r="H675" s="107"/>
      <c r="I675" s="107"/>
      <c r="J675" s="126">
        <f t="shared" si="20"/>
        <v>0</v>
      </c>
      <c r="K675" s="242"/>
      <c r="L675" s="118"/>
      <c r="M675" s="121"/>
      <c r="N675" s="270"/>
    </row>
    <row r="676" spans="1:14" ht="15.9" customHeight="1" thickBot="1" x14ac:dyDescent="0.35">
      <c r="A676" s="63" t="s">
        <v>1004</v>
      </c>
      <c r="B676" s="63" t="s">
        <v>1272</v>
      </c>
      <c r="C676" s="63" t="s">
        <v>1297</v>
      </c>
      <c r="D676" s="63" t="s">
        <v>1258</v>
      </c>
      <c r="E676" s="106"/>
      <c r="F676" s="106"/>
      <c r="G676" s="58">
        <f t="shared" si="19"/>
        <v>0</v>
      </c>
      <c r="H676" s="107"/>
      <c r="I676" s="107"/>
      <c r="J676" s="126">
        <f t="shared" si="20"/>
        <v>0</v>
      </c>
      <c r="K676" s="242"/>
      <c r="L676" s="118"/>
      <c r="M676" s="121"/>
      <c r="N676" s="270"/>
    </row>
    <row r="677" spans="1:14" ht="15.9" customHeight="1" thickBot="1" x14ac:dyDescent="0.35">
      <c r="A677" s="63" t="s">
        <v>1005</v>
      </c>
      <c r="B677" s="63" t="s">
        <v>1006</v>
      </c>
      <c r="C677" s="63" t="s">
        <v>1007</v>
      </c>
      <c r="D677" s="63" t="s">
        <v>1258</v>
      </c>
      <c r="E677" s="63"/>
      <c r="F677" s="63"/>
      <c r="G677" s="108">
        <f t="shared" si="19"/>
        <v>0</v>
      </c>
      <c r="H677" s="108">
        <v>12</v>
      </c>
      <c r="I677" s="108">
        <v>12</v>
      </c>
      <c r="J677" s="126">
        <f t="shared" si="20"/>
        <v>0</v>
      </c>
      <c r="K677" s="242"/>
      <c r="L677" s="118"/>
      <c r="M677" s="121"/>
      <c r="N677" s="270"/>
    </row>
    <row r="678" spans="1:14" ht="15.9" customHeight="1" thickBot="1" x14ac:dyDescent="0.35">
      <c r="A678" s="63" t="s">
        <v>1005</v>
      </c>
      <c r="B678" s="63" t="s">
        <v>1006</v>
      </c>
      <c r="C678" s="63" t="s">
        <v>1008</v>
      </c>
      <c r="D678" s="63" t="s">
        <v>1258</v>
      </c>
      <c r="E678" s="63">
        <v>17</v>
      </c>
      <c r="F678" s="63">
        <v>17</v>
      </c>
      <c r="G678" s="108">
        <f t="shared" si="19"/>
        <v>0</v>
      </c>
      <c r="H678" s="108"/>
      <c r="I678" s="108"/>
      <c r="J678" s="126">
        <f t="shared" si="20"/>
        <v>0</v>
      </c>
      <c r="K678" s="242"/>
      <c r="L678" s="118"/>
      <c r="M678" s="121"/>
      <c r="N678" s="270"/>
    </row>
    <row r="679" spans="1:14" ht="15.9" customHeight="1" thickBot="1" x14ac:dyDescent="0.35">
      <c r="A679" s="63">
        <v>441</v>
      </c>
      <c r="B679" s="63" t="s">
        <v>2017</v>
      </c>
      <c r="C679" s="63"/>
      <c r="D679" s="63"/>
      <c r="E679" s="63"/>
      <c r="F679" s="63"/>
      <c r="G679" s="108">
        <f t="shared" si="19"/>
        <v>0</v>
      </c>
      <c r="H679" s="108"/>
      <c r="I679" s="108"/>
      <c r="J679" s="128">
        <f t="shared" si="20"/>
        <v>0</v>
      </c>
      <c r="K679" s="46"/>
      <c r="L679" s="118"/>
      <c r="M679" s="121"/>
      <c r="N679" s="119"/>
    </row>
    <row r="680" spans="1:14" ht="15.9" customHeight="1" thickBot="1" x14ac:dyDescent="0.35">
      <c r="A680" s="63">
        <v>441</v>
      </c>
      <c r="B680" s="63" t="s">
        <v>2017</v>
      </c>
      <c r="C680" s="63"/>
      <c r="D680" s="63"/>
      <c r="E680" s="63"/>
      <c r="F680" s="63"/>
      <c r="G680" s="108">
        <f t="shared" si="19"/>
        <v>0</v>
      </c>
      <c r="H680" s="108"/>
      <c r="I680" s="108"/>
      <c r="J680" s="128">
        <f t="shared" si="20"/>
        <v>0</v>
      </c>
      <c r="K680" s="46"/>
      <c r="L680" s="118"/>
      <c r="M680" s="121"/>
      <c r="N680" s="119"/>
    </row>
    <row r="681" spans="1:14" ht="15.9" customHeight="1" thickBot="1" x14ac:dyDescent="0.35">
      <c r="A681" s="63" t="s">
        <v>1010</v>
      </c>
      <c r="B681" s="63" t="s">
        <v>1011</v>
      </c>
      <c r="C681" s="63" t="s">
        <v>1013</v>
      </c>
      <c r="D681" s="63" t="s">
        <v>1258</v>
      </c>
      <c r="E681" s="106"/>
      <c r="F681" s="106"/>
      <c r="G681" s="58">
        <f t="shared" si="19"/>
        <v>0</v>
      </c>
      <c r="H681" s="107">
        <v>1</v>
      </c>
      <c r="I681" s="107">
        <v>1</v>
      </c>
      <c r="J681" s="126">
        <f t="shared" si="20"/>
        <v>0</v>
      </c>
      <c r="K681" s="242"/>
      <c r="L681" s="118"/>
      <c r="M681" s="121"/>
      <c r="N681" s="270"/>
    </row>
    <row r="682" spans="1:14" ht="15.9" customHeight="1" thickBot="1" x14ac:dyDescent="0.35">
      <c r="A682" s="63" t="s">
        <v>1010</v>
      </c>
      <c r="B682" s="63" t="s">
        <v>1011</v>
      </c>
      <c r="C682" s="63" t="s">
        <v>1012</v>
      </c>
      <c r="D682" s="63" t="s">
        <v>1258</v>
      </c>
      <c r="E682" s="106">
        <v>1</v>
      </c>
      <c r="F682" s="106">
        <v>1</v>
      </c>
      <c r="G682" s="58">
        <f t="shared" si="19"/>
        <v>0</v>
      </c>
      <c r="H682" s="107"/>
      <c r="I682" s="107"/>
      <c r="J682" s="126">
        <f t="shared" si="20"/>
        <v>0</v>
      </c>
      <c r="K682" s="242"/>
      <c r="L682" s="118"/>
      <c r="M682" s="121"/>
      <c r="N682" s="270"/>
    </row>
    <row r="683" spans="1:14" ht="15.9" customHeight="1" thickBot="1" x14ac:dyDescent="0.35">
      <c r="A683" s="63" t="s">
        <v>1014</v>
      </c>
      <c r="B683" s="63" t="s">
        <v>1015</v>
      </c>
      <c r="C683" s="63" t="s">
        <v>2038</v>
      </c>
      <c r="D683" s="63" t="s">
        <v>1258</v>
      </c>
      <c r="E683" s="63">
        <v>16</v>
      </c>
      <c r="F683" s="63">
        <v>16</v>
      </c>
      <c r="G683" s="108">
        <f t="shared" si="19"/>
        <v>0</v>
      </c>
      <c r="H683" s="108"/>
      <c r="I683" s="108"/>
      <c r="J683" s="128">
        <f t="shared" si="20"/>
        <v>0</v>
      </c>
      <c r="K683" s="265"/>
      <c r="L683" s="118"/>
      <c r="M683" s="121"/>
      <c r="N683" s="270"/>
    </row>
    <row r="684" spans="1:14" ht="15.9" customHeight="1" thickBot="1" x14ac:dyDescent="0.35">
      <c r="A684" s="63" t="s">
        <v>1014</v>
      </c>
      <c r="B684" s="63" t="s">
        <v>1015</v>
      </c>
      <c r="C684" s="63" t="s">
        <v>2039</v>
      </c>
      <c r="D684" s="63" t="s">
        <v>1258</v>
      </c>
      <c r="E684" s="63"/>
      <c r="F684" s="63"/>
      <c r="G684" s="108">
        <f t="shared" si="19"/>
        <v>0</v>
      </c>
      <c r="H684" s="108">
        <v>18</v>
      </c>
      <c r="I684" s="108">
        <v>18</v>
      </c>
      <c r="J684" s="128">
        <f t="shared" si="20"/>
        <v>0</v>
      </c>
      <c r="K684" s="265"/>
      <c r="L684" s="118"/>
      <c r="M684" s="121"/>
      <c r="N684" s="270"/>
    </row>
    <row r="685" spans="1:14" ht="15.9" customHeight="1" thickBot="1" x14ac:dyDescent="0.35">
      <c r="A685" s="63" t="s">
        <v>1016</v>
      </c>
      <c r="B685" s="63" t="s">
        <v>1017</v>
      </c>
      <c r="C685" s="63" t="s">
        <v>1018</v>
      </c>
      <c r="D685" s="63" t="s">
        <v>1258</v>
      </c>
      <c r="E685" s="63"/>
      <c r="F685" s="63"/>
      <c r="G685" s="108">
        <f t="shared" si="19"/>
        <v>0</v>
      </c>
      <c r="H685" s="108">
        <v>1</v>
      </c>
      <c r="I685" s="108">
        <v>1</v>
      </c>
      <c r="J685" s="126">
        <f t="shared" si="20"/>
        <v>0</v>
      </c>
      <c r="K685" s="242"/>
      <c r="L685" s="118"/>
      <c r="M685" s="121"/>
      <c r="N685" s="270"/>
    </row>
    <row r="686" spans="1:14" ht="15.9" customHeight="1" thickBot="1" x14ac:dyDescent="0.35">
      <c r="A686" s="63" t="s">
        <v>1016</v>
      </c>
      <c r="B686" s="63" t="s">
        <v>1017</v>
      </c>
      <c r="C686" s="63" t="s">
        <v>1019</v>
      </c>
      <c r="D686" s="63" t="s">
        <v>1258</v>
      </c>
      <c r="E686" s="63">
        <v>4</v>
      </c>
      <c r="F686" s="63">
        <v>4</v>
      </c>
      <c r="G686" s="108">
        <f t="shared" si="19"/>
        <v>0</v>
      </c>
      <c r="H686" s="108"/>
      <c r="I686" s="108"/>
      <c r="J686" s="126">
        <f t="shared" si="20"/>
        <v>0</v>
      </c>
      <c r="K686" s="242"/>
      <c r="L686" s="118"/>
      <c r="M686" s="121"/>
      <c r="N686" s="270"/>
    </row>
    <row r="687" spans="1:14" ht="15.9" customHeight="1" thickBot="1" x14ac:dyDescent="0.35">
      <c r="A687" s="63" t="s">
        <v>1020</v>
      </c>
      <c r="B687" s="63" t="s">
        <v>1021</v>
      </c>
      <c r="C687" s="63" t="s">
        <v>1023</v>
      </c>
      <c r="D687" s="63" t="s">
        <v>1258</v>
      </c>
      <c r="E687" s="106">
        <v>3</v>
      </c>
      <c r="F687" s="106">
        <v>3</v>
      </c>
      <c r="G687" s="58">
        <f t="shared" si="19"/>
        <v>0</v>
      </c>
      <c r="H687" s="107"/>
      <c r="I687" s="107"/>
      <c r="J687" s="126">
        <f t="shared" si="20"/>
        <v>0</v>
      </c>
      <c r="K687" s="242"/>
      <c r="L687" s="118"/>
      <c r="M687" s="121"/>
      <c r="N687" s="270"/>
    </row>
    <row r="688" spans="1:14" ht="15.9" customHeight="1" thickBot="1" x14ac:dyDescent="0.35">
      <c r="A688" s="63" t="s">
        <v>1020</v>
      </c>
      <c r="B688" s="63" t="s">
        <v>1021</v>
      </c>
      <c r="C688" s="63" t="s">
        <v>1022</v>
      </c>
      <c r="D688" s="63" t="s">
        <v>1258</v>
      </c>
      <c r="E688" s="106"/>
      <c r="F688" s="106"/>
      <c r="G688" s="58">
        <f t="shared" si="19"/>
        <v>0</v>
      </c>
      <c r="H688" s="107">
        <v>2</v>
      </c>
      <c r="I688" s="107">
        <v>2</v>
      </c>
      <c r="J688" s="126">
        <f t="shared" si="20"/>
        <v>0</v>
      </c>
      <c r="K688" s="242"/>
      <c r="L688" s="118"/>
      <c r="M688" s="121"/>
      <c r="N688" s="270"/>
    </row>
    <row r="689" spans="1:14" ht="15.9" customHeight="1" thickBot="1" x14ac:dyDescent="0.35">
      <c r="A689" s="63" t="s">
        <v>1024</v>
      </c>
      <c r="B689" s="63" t="s">
        <v>1025</v>
      </c>
      <c r="C689" s="63" t="s">
        <v>1027</v>
      </c>
      <c r="D689" s="63" t="s">
        <v>1258</v>
      </c>
      <c r="E689" s="106"/>
      <c r="F689" s="106"/>
      <c r="G689" s="107">
        <f t="shared" si="19"/>
        <v>0</v>
      </c>
      <c r="H689" s="107">
        <v>6</v>
      </c>
      <c r="I689" s="107">
        <v>6</v>
      </c>
      <c r="J689" s="127">
        <f t="shared" si="20"/>
        <v>0</v>
      </c>
      <c r="K689" s="242"/>
      <c r="L689" s="118"/>
      <c r="M689" s="121"/>
      <c r="N689" s="270"/>
    </row>
    <row r="690" spans="1:14" ht="15.9" customHeight="1" thickBot="1" x14ac:dyDescent="0.35">
      <c r="A690" s="63" t="s">
        <v>1024</v>
      </c>
      <c r="B690" s="63" t="s">
        <v>1025</v>
      </c>
      <c r="C690" s="63" t="s">
        <v>1026</v>
      </c>
      <c r="D690" s="63" t="s">
        <v>1258</v>
      </c>
      <c r="E690" s="106">
        <v>18</v>
      </c>
      <c r="F690" s="106">
        <v>18</v>
      </c>
      <c r="G690" s="107">
        <f t="shared" si="19"/>
        <v>0</v>
      </c>
      <c r="H690" s="107"/>
      <c r="I690" s="107"/>
      <c r="J690" s="127">
        <f t="shared" si="20"/>
        <v>0</v>
      </c>
      <c r="K690" s="242"/>
      <c r="L690" s="118"/>
      <c r="M690" s="121"/>
      <c r="N690" s="270"/>
    </row>
    <row r="691" spans="1:14" ht="15.9" customHeight="1" thickBot="1" x14ac:dyDescent="0.35">
      <c r="A691" s="63" t="s">
        <v>1028</v>
      </c>
      <c r="B691" s="63" t="s">
        <v>1730</v>
      </c>
      <c r="C691" s="63" t="s">
        <v>1029</v>
      </c>
      <c r="D691" s="63" t="s">
        <v>1258</v>
      </c>
      <c r="E691" s="63">
        <v>14</v>
      </c>
      <c r="F691" s="63">
        <v>14</v>
      </c>
      <c r="G691" s="108">
        <f t="shared" si="19"/>
        <v>0</v>
      </c>
      <c r="H691" s="108"/>
      <c r="I691" s="108"/>
      <c r="J691" s="126">
        <f t="shared" si="20"/>
        <v>0</v>
      </c>
      <c r="K691" s="242"/>
      <c r="L691" s="118"/>
      <c r="M691" s="121"/>
      <c r="N691" s="270"/>
    </row>
    <row r="692" spans="1:14" ht="15.9" customHeight="1" thickBot="1" x14ac:dyDescent="0.35">
      <c r="A692" s="63" t="s">
        <v>1028</v>
      </c>
      <c r="B692" s="63" t="s">
        <v>1730</v>
      </c>
      <c r="C692" s="63" t="s">
        <v>1030</v>
      </c>
      <c r="D692" s="63" t="s">
        <v>1258</v>
      </c>
      <c r="E692" s="63"/>
      <c r="F692" s="63"/>
      <c r="G692" s="108">
        <f t="shared" si="19"/>
        <v>0</v>
      </c>
      <c r="H692" s="108">
        <v>7</v>
      </c>
      <c r="I692" s="108">
        <v>7</v>
      </c>
      <c r="J692" s="126">
        <f t="shared" si="20"/>
        <v>0</v>
      </c>
      <c r="K692" s="242"/>
      <c r="L692" s="118"/>
      <c r="M692" s="121"/>
      <c r="N692" s="270"/>
    </row>
    <row r="693" spans="1:14" ht="15.9" customHeight="1" thickBot="1" x14ac:dyDescent="0.35">
      <c r="A693" s="63" t="s">
        <v>1031</v>
      </c>
      <c r="B693" s="63" t="s">
        <v>1032</v>
      </c>
      <c r="C693" s="63" t="s">
        <v>1034</v>
      </c>
      <c r="D693" s="63" t="s">
        <v>1258</v>
      </c>
      <c r="E693" s="106"/>
      <c r="F693" s="106"/>
      <c r="G693" s="58">
        <f t="shared" si="19"/>
        <v>0</v>
      </c>
      <c r="H693" s="107"/>
      <c r="I693" s="107"/>
      <c r="J693" s="126">
        <f t="shared" si="20"/>
        <v>0</v>
      </c>
      <c r="K693" s="242"/>
      <c r="L693" s="118"/>
      <c r="M693" s="121"/>
      <c r="N693" s="270"/>
    </row>
    <row r="694" spans="1:14" ht="15.9" customHeight="1" thickBot="1" x14ac:dyDescent="0.35">
      <c r="A694" s="63" t="s">
        <v>1031</v>
      </c>
      <c r="B694" s="63" t="s">
        <v>1032</v>
      </c>
      <c r="C694" s="63" t="s">
        <v>1033</v>
      </c>
      <c r="D694" s="63" t="s">
        <v>1258</v>
      </c>
      <c r="E694" s="106"/>
      <c r="F694" s="106"/>
      <c r="G694" s="58">
        <f t="shared" si="19"/>
        <v>0</v>
      </c>
      <c r="H694" s="107"/>
      <c r="I694" s="107"/>
      <c r="J694" s="126">
        <f t="shared" si="20"/>
        <v>0</v>
      </c>
      <c r="K694" s="242"/>
      <c r="L694" s="118"/>
      <c r="M694" s="121"/>
      <c r="N694" s="270"/>
    </row>
    <row r="695" spans="1:14" ht="15.9" customHeight="1" thickBot="1" x14ac:dyDescent="0.35">
      <c r="A695" s="63" t="s">
        <v>1035</v>
      </c>
      <c r="B695" s="63" t="s">
        <v>1036</v>
      </c>
      <c r="C695" s="63" t="s">
        <v>1038</v>
      </c>
      <c r="D695" s="63" t="s">
        <v>1258</v>
      </c>
      <c r="E695" s="63">
        <v>5</v>
      </c>
      <c r="F695" s="63">
        <v>5</v>
      </c>
      <c r="G695" s="108">
        <f t="shared" ref="G695:G759" si="21">F695-E695</f>
        <v>0</v>
      </c>
      <c r="H695" s="108"/>
      <c r="I695" s="108"/>
      <c r="J695" s="126">
        <f t="shared" ref="J695:J759" si="22">I695-H695</f>
        <v>0</v>
      </c>
      <c r="K695" s="242"/>
      <c r="L695" s="118"/>
      <c r="M695" s="121"/>
      <c r="N695" s="270"/>
    </row>
    <row r="696" spans="1:14" ht="15.9" customHeight="1" thickBot="1" x14ac:dyDescent="0.35">
      <c r="A696" s="63" t="s">
        <v>1035</v>
      </c>
      <c r="B696" s="63" t="s">
        <v>1036</v>
      </c>
      <c r="C696" s="63" t="s">
        <v>1037</v>
      </c>
      <c r="D696" s="63" t="s">
        <v>1258</v>
      </c>
      <c r="E696" s="63"/>
      <c r="F696" s="63"/>
      <c r="G696" s="108">
        <f t="shared" si="21"/>
        <v>0</v>
      </c>
      <c r="H696" s="108">
        <v>1</v>
      </c>
      <c r="I696" s="108">
        <v>1</v>
      </c>
      <c r="J696" s="126">
        <f t="shared" si="22"/>
        <v>0</v>
      </c>
      <c r="K696" s="242"/>
      <c r="L696" s="118"/>
      <c r="M696" s="121"/>
      <c r="N696" s="270"/>
    </row>
    <row r="697" spans="1:14" ht="15.9" customHeight="1" thickBot="1" x14ac:dyDescent="0.35">
      <c r="A697" s="63" t="s">
        <v>1039</v>
      </c>
      <c r="B697" s="63" t="s">
        <v>1040</v>
      </c>
      <c r="C697" s="63" t="s">
        <v>1042</v>
      </c>
      <c r="D697" s="63" t="s">
        <v>1258</v>
      </c>
      <c r="E697" s="106">
        <v>5</v>
      </c>
      <c r="F697" s="106">
        <v>5</v>
      </c>
      <c r="G697" s="58">
        <f t="shared" si="21"/>
        <v>0</v>
      </c>
      <c r="H697" s="107"/>
      <c r="I697" s="107"/>
      <c r="J697" s="126">
        <f t="shared" si="22"/>
        <v>0</v>
      </c>
      <c r="K697" s="242"/>
      <c r="L697" s="118"/>
      <c r="M697" s="121"/>
      <c r="N697" s="270"/>
    </row>
    <row r="698" spans="1:14" ht="15.9" customHeight="1" thickBot="1" x14ac:dyDescent="0.35">
      <c r="A698" s="63" t="s">
        <v>1039</v>
      </c>
      <c r="B698" s="63" t="s">
        <v>1040</v>
      </c>
      <c r="C698" s="63" t="s">
        <v>1041</v>
      </c>
      <c r="D698" s="63" t="s">
        <v>1258</v>
      </c>
      <c r="E698" s="106"/>
      <c r="F698" s="106"/>
      <c r="G698" s="58">
        <f t="shared" si="21"/>
        <v>0</v>
      </c>
      <c r="H698" s="107"/>
      <c r="I698" s="107"/>
      <c r="J698" s="126">
        <f t="shared" si="22"/>
        <v>0</v>
      </c>
      <c r="K698" s="242"/>
      <c r="L698" s="118"/>
      <c r="M698" s="121"/>
      <c r="N698" s="270"/>
    </row>
    <row r="699" spans="1:14" ht="15.9" customHeight="1" thickBot="1" x14ac:dyDescent="0.35">
      <c r="A699" s="63" t="s">
        <v>1043</v>
      </c>
      <c r="B699" s="63" t="s">
        <v>1044</v>
      </c>
      <c r="C699" s="63" t="s">
        <v>2003</v>
      </c>
      <c r="D699" s="63" t="s">
        <v>1258</v>
      </c>
      <c r="E699" s="63"/>
      <c r="F699" s="63"/>
      <c r="G699" s="108">
        <f t="shared" si="21"/>
        <v>0</v>
      </c>
      <c r="H699" s="108">
        <v>27</v>
      </c>
      <c r="I699" s="108">
        <v>27</v>
      </c>
      <c r="J699" s="128">
        <f t="shared" si="22"/>
        <v>0</v>
      </c>
      <c r="K699" s="265"/>
      <c r="L699" s="130"/>
      <c r="M699" s="121"/>
      <c r="N699" s="270"/>
    </row>
    <row r="700" spans="1:14" ht="15.9" customHeight="1" thickBot="1" x14ac:dyDescent="0.35">
      <c r="A700" s="63" t="s">
        <v>1043</v>
      </c>
      <c r="B700" s="63" t="s">
        <v>1044</v>
      </c>
      <c r="C700" s="63" t="s">
        <v>2002</v>
      </c>
      <c r="D700" s="63" t="s">
        <v>1258</v>
      </c>
      <c r="E700" s="63">
        <v>20</v>
      </c>
      <c r="F700" s="63">
        <v>20</v>
      </c>
      <c r="G700" s="108">
        <f t="shared" si="21"/>
        <v>0</v>
      </c>
      <c r="H700" s="108"/>
      <c r="I700" s="108"/>
      <c r="J700" s="128">
        <f t="shared" si="22"/>
        <v>0</v>
      </c>
      <c r="K700" s="265"/>
      <c r="L700" s="130"/>
      <c r="M700" s="121"/>
      <c r="N700" s="270"/>
    </row>
    <row r="701" spans="1:14" ht="15.9" customHeight="1" thickBot="1" x14ac:dyDescent="0.35">
      <c r="A701" s="63" t="s">
        <v>1045</v>
      </c>
      <c r="B701" s="63" t="s">
        <v>1046</v>
      </c>
      <c r="C701" s="63" t="s">
        <v>1047</v>
      </c>
      <c r="D701" s="63" t="s">
        <v>1258</v>
      </c>
      <c r="E701" s="63"/>
      <c r="F701" s="63"/>
      <c r="G701" s="108">
        <f t="shared" si="21"/>
        <v>0</v>
      </c>
      <c r="H701" s="108">
        <v>6</v>
      </c>
      <c r="I701" s="108">
        <v>6</v>
      </c>
      <c r="J701" s="126">
        <f t="shared" si="22"/>
        <v>0</v>
      </c>
      <c r="K701" s="242"/>
      <c r="L701" s="118"/>
      <c r="M701" s="121"/>
      <c r="N701" s="270"/>
    </row>
    <row r="702" spans="1:14" ht="15.9" customHeight="1" thickBot="1" x14ac:dyDescent="0.35">
      <c r="A702" s="63" t="s">
        <v>1045</v>
      </c>
      <c r="B702" s="63" t="s">
        <v>1046</v>
      </c>
      <c r="C702" s="63" t="s">
        <v>1048</v>
      </c>
      <c r="D702" s="63" t="s">
        <v>1258</v>
      </c>
      <c r="E702" s="63">
        <v>23</v>
      </c>
      <c r="F702" s="63">
        <v>23</v>
      </c>
      <c r="G702" s="108">
        <f t="shared" si="21"/>
        <v>0</v>
      </c>
      <c r="H702" s="108"/>
      <c r="I702" s="108"/>
      <c r="J702" s="126">
        <f t="shared" si="22"/>
        <v>0</v>
      </c>
      <c r="K702" s="242"/>
      <c r="L702" s="118"/>
      <c r="M702" s="121"/>
      <c r="N702" s="270"/>
    </row>
    <row r="703" spans="1:14" ht="15.9" customHeight="1" thickBot="1" x14ac:dyDescent="0.35">
      <c r="A703" s="63" t="s">
        <v>1049</v>
      </c>
      <c r="B703" s="63" t="s">
        <v>1050</v>
      </c>
      <c r="C703" s="63" t="s">
        <v>1052</v>
      </c>
      <c r="D703" s="63" t="s">
        <v>1258</v>
      </c>
      <c r="E703" s="106"/>
      <c r="F703" s="106"/>
      <c r="G703" s="58">
        <f t="shared" si="21"/>
        <v>0</v>
      </c>
      <c r="H703" s="107"/>
      <c r="I703" s="107"/>
      <c r="J703" s="126">
        <f t="shared" si="22"/>
        <v>0</v>
      </c>
      <c r="K703" s="242"/>
      <c r="L703" s="118"/>
      <c r="M703" s="121"/>
      <c r="N703" s="270"/>
    </row>
    <row r="704" spans="1:14" ht="15.9" customHeight="1" thickBot="1" x14ac:dyDescent="0.35">
      <c r="A704" s="63" t="s">
        <v>1049</v>
      </c>
      <c r="B704" s="63" t="s">
        <v>1050</v>
      </c>
      <c r="C704" s="63" t="s">
        <v>1051</v>
      </c>
      <c r="D704" s="63" t="s">
        <v>1258</v>
      </c>
      <c r="E704" s="106"/>
      <c r="F704" s="106"/>
      <c r="G704" s="58">
        <f t="shared" si="21"/>
        <v>0</v>
      </c>
      <c r="H704" s="107"/>
      <c r="I704" s="107"/>
      <c r="J704" s="126">
        <f t="shared" si="22"/>
        <v>0</v>
      </c>
      <c r="K704" s="242"/>
      <c r="L704" s="118"/>
      <c r="M704" s="121"/>
      <c r="N704" s="270"/>
    </row>
    <row r="705" spans="1:14" ht="15.9" customHeight="1" thickBot="1" x14ac:dyDescent="0.35">
      <c r="A705" s="63" t="s">
        <v>1053</v>
      </c>
      <c r="B705" s="63" t="s">
        <v>1054</v>
      </c>
      <c r="C705" s="63" t="s">
        <v>1055</v>
      </c>
      <c r="D705" s="63" t="s">
        <v>1258</v>
      </c>
      <c r="E705" s="106"/>
      <c r="F705" s="106"/>
      <c r="G705" s="58">
        <f t="shared" si="21"/>
        <v>0</v>
      </c>
      <c r="H705" s="107">
        <v>12</v>
      </c>
      <c r="I705" s="107">
        <v>12</v>
      </c>
      <c r="J705" s="126">
        <f t="shared" si="22"/>
        <v>0</v>
      </c>
      <c r="K705" s="242"/>
      <c r="L705" s="118"/>
      <c r="M705" s="121"/>
      <c r="N705" s="270"/>
    </row>
    <row r="706" spans="1:14" ht="15.9" customHeight="1" thickBot="1" x14ac:dyDescent="0.35">
      <c r="A706" s="63" t="s">
        <v>1053</v>
      </c>
      <c r="B706" s="63" t="s">
        <v>1054</v>
      </c>
      <c r="C706" s="63" t="s">
        <v>1056</v>
      </c>
      <c r="D706" s="63" t="s">
        <v>1258</v>
      </c>
      <c r="E706" s="106">
        <v>32</v>
      </c>
      <c r="F706" s="106">
        <v>32</v>
      </c>
      <c r="G706" s="58">
        <f t="shared" si="21"/>
        <v>0</v>
      </c>
      <c r="H706" s="107"/>
      <c r="I706" s="107"/>
      <c r="J706" s="126">
        <f t="shared" si="22"/>
        <v>0</v>
      </c>
      <c r="K706" s="242"/>
      <c r="L706" s="118"/>
      <c r="M706" s="121"/>
      <c r="N706" s="270"/>
    </row>
    <row r="707" spans="1:14" ht="15.9" customHeight="1" thickBot="1" x14ac:dyDescent="0.35">
      <c r="A707" s="63">
        <v>455</v>
      </c>
      <c r="B707" s="63" t="s">
        <v>1739</v>
      </c>
      <c r="C707" s="63" t="s">
        <v>1820</v>
      </c>
      <c r="D707" s="63"/>
      <c r="E707" s="63">
        <v>13</v>
      </c>
      <c r="F707" s="63">
        <v>13</v>
      </c>
      <c r="G707" s="108">
        <f t="shared" si="21"/>
        <v>0</v>
      </c>
      <c r="H707" s="108"/>
      <c r="I707" s="108"/>
      <c r="J707" s="128">
        <f t="shared" si="22"/>
        <v>0</v>
      </c>
      <c r="K707" s="242"/>
      <c r="L707" s="118"/>
      <c r="M707" s="121"/>
      <c r="N707" s="270"/>
    </row>
    <row r="708" spans="1:14" ht="15.9" customHeight="1" thickBot="1" x14ac:dyDescent="0.35">
      <c r="A708" s="63">
        <v>455</v>
      </c>
      <c r="B708" s="63" t="s">
        <v>1739</v>
      </c>
      <c r="C708" s="63" t="s">
        <v>1821</v>
      </c>
      <c r="D708" s="63"/>
      <c r="E708" s="63"/>
      <c r="F708" s="63"/>
      <c r="G708" s="108">
        <f t="shared" si="21"/>
        <v>0</v>
      </c>
      <c r="H708" s="108">
        <v>6</v>
      </c>
      <c r="I708" s="108">
        <v>6</v>
      </c>
      <c r="J708" s="128">
        <f t="shared" si="22"/>
        <v>0</v>
      </c>
      <c r="K708" s="242"/>
      <c r="L708" s="118"/>
      <c r="M708" s="121"/>
      <c r="N708" s="270"/>
    </row>
    <row r="709" spans="1:14" ht="15.9" customHeight="1" thickBot="1" x14ac:dyDescent="0.35">
      <c r="A709" s="63" t="s">
        <v>1060</v>
      </c>
      <c r="B709" s="63" t="s">
        <v>1185</v>
      </c>
      <c r="C709" s="63" t="s">
        <v>1908</v>
      </c>
      <c r="D709" s="63" t="s">
        <v>1258</v>
      </c>
      <c r="E709" s="63">
        <v>82</v>
      </c>
      <c r="F709" s="63">
        <v>82</v>
      </c>
      <c r="G709" s="108">
        <f t="shared" si="21"/>
        <v>0</v>
      </c>
      <c r="H709" s="108"/>
      <c r="I709" s="108"/>
      <c r="J709" s="126">
        <f t="shared" si="22"/>
        <v>0</v>
      </c>
      <c r="K709" s="242"/>
      <c r="L709" s="130"/>
      <c r="M709" s="123"/>
      <c r="N709" s="270"/>
    </row>
    <row r="710" spans="1:14" ht="15.9" customHeight="1" thickBot="1" x14ac:dyDescent="0.35">
      <c r="A710" s="63" t="s">
        <v>1060</v>
      </c>
      <c r="B710" s="63" t="s">
        <v>1185</v>
      </c>
      <c r="C710" s="63" t="s">
        <v>1909</v>
      </c>
      <c r="D710" s="63" t="s">
        <v>1258</v>
      </c>
      <c r="E710" s="63"/>
      <c r="F710" s="63"/>
      <c r="G710" s="108">
        <f t="shared" si="21"/>
        <v>0</v>
      </c>
      <c r="H710" s="108">
        <v>42</v>
      </c>
      <c r="I710" s="108">
        <v>42</v>
      </c>
      <c r="J710" s="126">
        <f t="shared" si="22"/>
        <v>0</v>
      </c>
      <c r="K710" s="242"/>
      <c r="L710" s="118"/>
      <c r="M710" s="121"/>
      <c r="N710" s="270"/>
    </row>
    <row r="711" spans="1:14" ht="15.9" customHeight="1" thickBot="1" x14ac:dyDescent="0.35">
      <c r="A711" s="63" t="s">
        <v>1061</v>
      </c>
      <c r="B711" s="63" t="s">
        <v>1276</v>
      </c>
      <c r="C711" s="63" t="s">
        <v>1299</v>
      </c>
      <c r="D711" s="63" t="s">
        <v>1258</v>
      </c>
      <c r="E711" s="63">
        <v>6</v>
      </c>
      <c r="F711" s="63">
        <v>6</v>
      </c>
      <c r="G711" s="108">
        <f t="shared" si="21"/>
        <v>0</v>
      </c>
      <c r="H711" s="108"/>
      <c r="I711" s="108"/>
      <c r="J711" s="126">
        <f t="shared" si="22"/>
        <v>0</v>
      </c>
      <c r="K711" s="242"/>
      <c r="L711" s="118"/>
      <c r="M711" s="121"/>
      <c r="N711" s="270"/>
    </row>
    <row r="712" spans="1:14" ht="15.9" customHeight="1" thickBot="1" x14ac:dyDescent="0.35">
      <c r="A712" s="63" t="s">
        <v>1061</v>
      </c>
      <c r="B712" s="63" t="s">
        <v>1276</v>
      </c>
      <c r="C712" s="63" t="s">
        <v>1300</v>
      </c>
      <c r="D712" s="124">
        <v>46357</v>
      </c>
      <c r="E712" s="63"/>
      <c r="F712" s="63"/>
      <c r="G712" s="108">
        <f t="shared" si="21"/>
        <v>0</v>
      </c>
      <c r="H712" s="108">
        <v>6</v>
      </c>
      <c r="I712" s="108">
        <v>6</v>
      </c>
      <c r="J712" s="126">
        <f t="shared" si="22"/>
        <v>0</v>
      </c>
      <c r="K712" s="242"/>
      <c r="L712" s="118"/>
      <c r="M712" s="121"/>
      <c r="N712" s="270"/>
    </row>
    <row r="713" spans="1:14" ht="15.9" customHeight="1" thickBot="1" x14ac:dyDescent="0.35">
      <c r="A713" s="63" t="s">
        <v>1062</v>
      </c>
      <c r="B713" s="63" t="s">
        <v>1063</v>
      </c>
      <c r="C713" s="63" t="s">
        <v>1065</v>
      </c>
      <c r="D713" s="63" t="s">
        <v>1258</v>
      </c>
      <c r="E713" s="63"/>
      <c r="F713" s="63"/>
      <c r="G713" s="108">
        <f t="shared" si="21"/>
        <v>0</v>
      </c>
      <c r="H713" s="108"/>
      <c r="I713" s="108"/>
      <c r="J713" s="126">
        <f t="shared" si="22"/>
        <v>0</v>
      </c>
      <c r="K713" s="242"/>
      <c r="L713" s="118"/>
      <c r="M713" s="121"/>
      <c r="N713" s="270"/>
    </row>
    <row r="714" spans="1:14" ht="15.9" customHeight="1" thickBot="1" x14ac:dyDescent="0.35">
      <c r="A714" s="63" t="s">
        <v>1062</v>
      </c>
      <c r="B714" s="63" t="s">
        <v>1063</v>
      </c>
      <c r="C714" s="63" t="s">
        <v>1064</v>
      </c>
      <c r="D714" s="63" t="s">
        <v>1258</v>
      </c>
      <c r="E714" s="63">
        <v>4</v>
      </c>
      <c r="F714" s="63">
        <v>4</v>
      </c>
      <c r="G714" s="108">
        <f t="shared" si="21"/>
        <v>0</v>
      </c>
      <c r="H714" s="108"/>
      <c r="I714" s="108"/>
      <c r="J714" s="126">
        <f t="shared" si="22"/>
        <v>0</v>
      </c>
      <c r="K714" s="242"/>
      <c r="L714" s="118"/>
      <c r="M714" s="121"/>
      <c r="N714" s="270"/>
    </row>
    <row r="715" spans="1:14" ht="15.9" customHeight="1" thickBot="1" x14ac:dyDescent="0.35">
      <c r="A715" s="63" t="s">
        <v>1066</v>
      </c>
      <c r="B715" s="63" t="s">
        <v>1067</v>
      </c>
      <c r="C715" s="63" t="s">
        <v>1910</v>
      </c>
      <c r="D715" s="63" t="s">
        <v>1258</v>
      </c>
      <c r="E715" s="63">
        <v>17</v>
      </c>
      <c r="F715" s="63">
        <v>17</v>
      </c>
      <c r="G715" s="108">
        <f t="shared" si="21"/>
        <v>0</v>
      </c>
      <c r="H715" s="108"/>
      <c r="I715" s="108"/>
      <c r="J715" s="126">
        <f t="shared" si="22"/>
        <v>0</v>
      </c>
      <c r="K715" s="242"/>
      <c r="L715" s="118"/>
      <c r="M715" s="121"/>
      <c r="N715" s="270"/>
    </row>
    <row r="716" spans="1:14" ht="15.9" customHeight="1" thickBot="1" x14ac:dyDescent="0.35">
      <c r="A716" s="63" t="s">
        <v>1066</v>
      </c>
      <c r="B716" s="63" t="s">
        <v>1067</v>
      </c>
      <c r="C716" s="63" t="s">
        <v>1911</v>
      </c>
      <c r="D716" s="63" t="s">
        <v>1258</v>
      </c>
      <c r="E716" s="63"/>
      <c r="F716" s="63"/>
      <c r="G716" s="108">
        <f t="shared" si="21"/>
        <v>0</v>
      </c>
      <c r="H716" s="108">
        <v>22</v>
      </c>
      <c r="I716" s="108">
        <v>22</v>
      </c>
      <c r="J716" s="126">
        <f t="shared" si="22"/>
        <v>0</v>
      </c>
      <c r="K716" s="242"/>
      <c r="L716" s="118"/>
      <c r="M716" s="121"/>
      <c r="N716" s="270"/>
    </row>
    <row r="717" spans="1:14" ht="15.9" customHeight="1" thickBot="1" x14ac:dyDescent="0.35">
      <c r="A717" s="63" t="s">
        <v>1068</v>
      </c>
      <c r="B717" s="63" t="s">
        <v>1069</v>
      </c>
      <c r="C717" s="63" t="s">
        <v>1913</v>
      </c>
      <c r="D717" s="63" t="s">
        <v>1258</v>
      </c>
      <c r="E717" s="63"/>
      <c r="F717" s="63"/>
      <c r="G717" s="108">
        <f t="shared" si="21"/>
        <v>0</v>
      </c>
      <c r="H717" s="108">
        <v>23</v>
      </c>
      <c r="I717" s="108">
        <v>23</v>
      </c>
      <c r="J717" s="126">
        <f t="shared" si="22"/>
        <v>0</v>
      </c>
      <c r="K717" s="242"/>
      <c r="L717" s="118"/>
      <c r="M717" s="121"/>
      <c r="N717" s="270"/>
    </row>
    <row r="718" spans="1:14" ht="15.9" customHeight="1" thickBot="1" x14ac:dyDescent="0.35">
      <c r="A718" s="63" t="s">
        <v>1068</v>
      </c>
      <c r="B718" s="63" t="s">
        <v>1069</v>
      </c>
      <c r="C718" s="63" t="s">
        <v>1912</v>
      </c>
      <c r="D718" s="63" t="s">
        <v>1258</v>
      </c>
      <c r="E718" s="63">
        <v>27</v>
      </c>
      <c r="F718" s="63">
        <v>27</v>
      </c>
      <c r="G718" s="108">
        <f t="shared" si="21"/>
        <v>0</v>
      </c>
      <c r="H718" s="108"/>
      <c r="I718" s="108"/>
      <c r="J718" s="126">
        <f t="shared" si="22"/>
        <v>0</v>
      </c>
      <c r="K718" s="242"/>
      <c r="L718" s="118"/>
      <c r="M718" s="121"/>
      <c r="N718" s="270"/>
    </row>
    <row r="719" spans="1:14" ht="15.9" customHeight="1" thickBot="1" x14ac:dyDescent="0.35">
      <c r="A719" s="63" t="s">
        <v>1070</v>
      </c>
      <c r="B719" s="63" t="s">
        <v>1071</v>
      </c>
      <c r="C719" s="63" t="s">
        <v>2040</v>
      </c>
      <c r="D719" s="63" t="s">
        <v>1258</v>
      </c>
      <c r="E719" s="63">
        <v>20</v>
      </c>
      <c r="F719" s="63">
        <v>20</v>
      </c>
      <c r="G719" s="108">
        <f t="shared" si="21"/>
        <v>0</v>
      </c>
      <c r="H719" s="108"/>
      <c r="I719" s="108"/>
      <c r="J719" s="126">
        <f t="shared" si="22"/>
        <v>0</v>
      </c>
      <c r="K719" s="242"/>
      <c r="L719" s="118"/>
      <c r="M719" s="121"/>
      <c r="N719" s="270"/>
    </row>
    <row r="720" spans="1:14" ht="15.9" customHeight="1" thickBot="1" x14ac:dyDescent="0.35">
      <c r="A720" s="63" t="s">
        <v>1070</v>
      </c>
      <c r="B720" s="63" t="s">
        <v>1071</v>
      </c>
      <c r="C720" s="63" t="s">
        <v>2041</v>
      </c>
      <c r="D720" s="63" t="s">
        <v>1258</v>
      </c>
      <c r="E720" s="63"/>
      <c r="F720" s="63"/>
      <c r="G720" s="108">
        <f t="shared" si="21"/>
        <v>0</v>
      </c>
      <c r="H720" s="108">
        <v>14</v>
      </c>
      <c r="I720" s="108">
        <v>14</v>
      </c>
      <c r="J720" s="126">
        <f t="shared" si="22"/>
        <v>0</v>
      </c>
      <c r="K720" s="242"/>
      <c r="L720" s="118"/>
      <c r="M720" s="121"/>
      <c r="N720" s="270"/>
    </row>
    <row r="721" spans="1:14" ht="15.9" customHeight="1" thickBot="1" x14ac:dyDescent="0.35">
      <c r="A721" s="63" t="s">
        <v>1072</v>
      </c>
      <c r="B721" s="63" t="s">
        <v>1073</v>
      </c>
      <c r="C721" s="63" t="s">
        <v>1074</v>
      </c>
      <c r="D721" s="63" t="s">
        <v>1258</v>
      </c>
      <c r="E721" s="63">
        <v>17</v>
      </c>
      <c r="F721" s="63">
        <v>17</v>
      </c>
      <c r="G721" s="108">
        <f t="shared" si="21"/>
        <v>0</v>
      </c>
      <c r="H721" s="108"/>
      <c r="I721" s="108"/>
      <c r="J721" s="126">
        <f t="shared" si="22"/>
        <v>0</v>
      </c>
      <c r="K721" s="242"/>
      <c r="L721" s="118"/>
      <c r="M721" s="121"/>
      <c r="N721" s="270"/>
    </row>
    <row r="722" spans="1:14" ht="15.9" customHeight="1" thickBot="1" x14ac:dyDescent="0.35">
      <c r="A722" s="63" t="s">
        <v>1072</v>
      </c>
      <c r="B722" s="63" t="s">
        <v>1073</v>
      </c>
      <c r="C722" s="63" t="s">
        <v>1267</v>
      </c>
      <c r="D722" s="63" t="s">
        <v>1258</v>
      </c>
      <c r="E722" s="63"/>
      <c r="F722" s="63"/>
      <c r="G722" s="108">
        <f t="shared" si="21"/>
        <v>0</v>
      </c>
      <c r="H722" s="108">
        <v>5</v>
      </c>
      <c r="I722" s="108">
        <v>5</v>
      </c>
      <c r="J722" s="126">
        <f t="shared" si="22"/>
        <v>0</v>
      </c>
      <c r="K722" s="242"/>
      <c r="L722" s="118"/>
      <c r="M722" s="121"/>
      <c r="N722" s="270"/>
    </row>
    <row r="723" spans="1:14" ht="15.9" customHeight="1" thickBot="1" x14ac:dyDescent="0.35">
      <c r="A723" s="63" t="s">
        <v>1075</v>
      </c>
      <c r="B723" s="63" t="s">
        <v>1076</v>
      </c>
      <c r="C723" s="63" t="s">
        <v>1915</v>
      </c>
      <c r="D723" s="63" t="s">
        <v>1258</v>
      </c>
      <c r="E723" s="63">
        <v>18</v>
      </c>
      <c r="F723" s="63">
        <v>18</v>
      </c>
      <c r="G723" s="108">
        <f t="shared" si="21"/>
        <v>0</v>
      </c>
      <c r="H723" s="108"/>
      <c r="I723" s="108"/>
      <c r="J723" s="128">
        <f t="shared" si="22"/>
        <v>0</v>
      </c>
      <c r="K723" s="265"/>
      <c r="L723" s="130"/>
      <c r="M723" s="123"/>
      <c r="N723" s="273"/>
    </row>
    <row r="724" spans="1:14" ht="15.9" customHeight="1" thickBot="1" x14ac:dyDescent="0.35">
      <c r="A724" s="63" t="s">
        <v>1075</v>
      </c>
      <c r="B724" s="63" t="s">
        <v>1076</v>
      </c>
      <c r="C724" s="63" t="s">
        <v>1914</v>
      </c>
      <c r="D724" s="63" t="s">
        <v>1258</v>
      </c>
      <c r="E724" s="63"/>
      <c r="F724" s="63"/>
      <c r="G724" s="108">
        <f t="shared" si="21"/>
        <v>0</v>
      </c>
      <c r="H724" s="108">
        <v>12</v>
      </c>
      <c r="I724" s="108">
        <v>12</v>
      </c>
      <c r="J724" s="128">
        <f t="shared" si="22"/>
        <v>0</v>
      </c>
      <c r="K724" s="265"/>
      <c r="L724" s="130"/>
      <c r="M724" s="123"/>
      <c r="N724" s="273"/>
    </row>
    <row r="725" spans="1:14" ht="15.9" customHeight="1" thickBot="1" x14ac:dyDescent="0.35">
      <c r="A725" s="63" t="s">
        <v>1077</v>
      </c>
      <c r="B725" s="63" t="s">
        <v>1078</v>
      </c>
      <c r="C725" s="63" t="s">
        <v>1079</v>
      </c>
      <c r="D725" s="63" t="s">
        <v>1258</v>
      </c>
      <c r="E725" s="106"/>
      <c r="F725" s="106"/>
      <c r="G725" s="58">
        <f t="shared" si="21"/>
        <v>0</v>
      </c>
      <c r="H725" s="107">
        <v>2</v>
      </c>
      <c r="I725" s="107">
        <v>2</v>
      </c>
      <c r="J725" s="126">
        <f t="shared" si="22"/>
        <v>0</v>
      </c>
      <c r="K725" s="242"/>
      <c r="L725" s="118"/>
      <c r="M725" s="121"/>
      <c r="N725" s="270"/>
    </row>
    <row r="726" spans="1:14" ht="15.9" customHeight="1" thickBot="1" x14ac:dyDescent="0.35">
      <c r="A726" s="63" t="s">
        <v>1077</v>
      </c>
      <c r="B726" s="63" t="s">
        <v>1078</v>
      </c>
      <c r="C726" s="63" t="s">
        <v>1080</v>
      </c>
      <c r="D726" s="63" t="s">
        <v>1258</v>
      </c>
      <c r="E726" s="106">
        <v>5</v>
      </c>
      <c r="F726" s="106">
        <v>5</v>
      </c>
      <c r="G726" s="58">
        <f t="shared" si="21"/>
        <v>0</v>
      </c>
      <c r="H726" s="107"/>
      <c r="I726" s="107"/>
      <c r="J726" s="126">
        <f t="shared" si="22"/>
        <v>0</v>
      </c>
      <c r="K726" s="242"/>
      <c r="L726" s="118"/>
      <c r="M726" s="121"/>
      <c r="N726" s="270"/>
    </row>
    <row r="727" spans="1:14" ht="15.9" customHeight="1" thickBot="1" x14ac:dyDescent="0.35">
      <c r="A727" s="63" t="s">
        <v>1081</v>
      </c>
      <c r="B727" s="63" t="s">
        <v>1082</v>
      </c>
      <c r="C727" s="63" t="s">
        <v>1083</v>
      </c>
      <c r="D727" s="63" t="s">
        <v>1258</v>
      </c>
      <c r="E727" s="63">
        <v>24</v>
      </c>
      <c r="F727" s="63">
        <v>24</v>
      </c>
      <c r="G727" s="108">
        <f t="shared" si="21"/>
        <v>0</v>
      </c>
      <c r="H727" s="108"/>
      <c r="I727" s="108"/>
      <c r="J727" s="126">
        <f t="shared" si="22"/>
        <v>0</v>
      </c>
      <c r="K727" s="242"/>
      <c r="L727" s="118"/>
      <c r="M727" s="121"/>
      <c r="N727" s="270"/>
    </row>
    <row r="728" spans="1:14" ht="15.9" customHeight="1" thickBot="1" x14ac:dyDescent="0.35">
      <c r="A728" s="63" t="s">
        <v>1081</v>
      </c>
      <c r="B728" s="63" t="s">
        <v>1082</v>
      </c>
      <c r="C728" s="63" t="s">
        <v>1084</v>
      </c>
      <c r="D728" s="63" t="s">
        <v>1258</v>
      </c>
      <c r="E728" s="63"/>
      <c r="F728" s="63"/>
      <c r="G728" s="108">
        <f t="shared" si="21"/>
        <v>0</v>
      </c>
      <c r="H728" s="108">
        <v>33</v>
      </c>
      <c r="I728" s="108">
        <v>33</v>
      </c>
      <c r="J728" s="126">
        <f t="shared" si="22"/>
        <v>0</v>
      </c>
      <c r="K728" s="242"/>
      <c r="L728" s="118"/>
      <c r="M728" s="121"/>
      <c r="N728" s="270"/>
    </row>
    <row r="729" spans="1:14" ht="15.9" customHeight="1" thickBot="1" x14ac:dyDescent="0.35">
      <c r="A729" s="63" t="s">
        <v>1085</v>
      </c>
      <c r="B729" s="63" t="s">
        <v>88</v>
      </c>
      <c r="C729" s="63" t="s">
        <v>1916</v>
      </c>
      <c r="D729" s="124">
        <v>46633</v>
      </c>
      <c r="E729" s="63">
        <v>33</v>
      </c>
      <c r="F729" s="63">
        <v>33</v>
      </c>
      <c r="G729" s="108">
        <f t="shared" si="21"/>
        <v>0</v>
      </c>
      <c r="H729" s="108"/>
      <c r="I729" s="108"/>
      <c r="J729" s="126">
        <f t="shared" si="22"/>
        <v>0</v>
      </c>
      <c r="K729" s="242"/>
      <c r="L729" s="118"/>
      <c r="M729" s="121"/>
      <c r="N729" s="270"/>
    </row>
    <row r="730" spans="1:14" ht="15.9" customHeight="1" thickBot="1" x14ac:dyDescent="0.35">
      <c r="A730" s="63" t="s">
        <v>1085</v>
      </c>
      <c r="B730" s="63" t="s">
        <v>88</v>
      </c>
      <c r="C730" s="63" t="s">
        <v>1917</v>
      </c>
      <c r="D730" s="124">
        <v>46633</v>
      </c>
      <c r="E730" s="63"/>
      <c r="F730" s="63"/>
      <c r="G730" s="108">
        <f t="shared" si="21"/>
        <v>0</v>
      </c>
      <c r="H730" s="108">
        <v>19</v>
      </c>
      <c r="I730" s="108">
        <v>19</v>
      </c>
      <c r="J730" s="126">
        <f t="shared" si="22"/>
        <v>0</v>
      </c>
      <c r="K730" s="242"/>
      <c r="L730" s="118"/>
      <c r="M730" s="121"/>
      <c r="N730" s="270"/>
    </row>
    <row r="731" spans="1:14" ht="15.9" customHeight="1" thickBot="1" x14ac:dyDescent="0.35">
      <c r="A731" s="63" t="s">
        <v>1086</v>
      </c>
      <c r="B731" s="63" t="s">
        <v>1253</v>
      </c>
      <c r="C731" s="63" t="s">
        <v>1919</v>
      </c>
      <c r="D731" s="124">
        <v>46633</v>
      </c>
      <c r="E731" s="63"/>
      <c r="F731" s="63"/>
      <c r="G731" s="108">
        <f t="shared" si="21"/>
        <v>0</v>
      </c>
      <c r="H731" s="108">
        <v>14</v>
      </c>
      <c r="I731" s="108">
        <v>14</v>
      </c>
      <c r="J731" s="126">
        <f t="shared" si="22"/>
        <v>0</v>
      </c>
      <c r="K731" s="242"/>
      <c r="L731" s="118"/>
      <c r="M731" s="121"/>
      <c r="N731" s="270"/>
    </row>
    <row r="732" spans="1:14" ht="15.9" customHeight="1" thickBot="1" x14ac:dyDescent="0.35">
      <c r="A732" s="63" t="s">
        <v>1086</v>
      </c>
      <c r="B732" s="63" t="s">
        <v>1253</v>
      </c>
      <c r="C732" s="63" t="s">
        <v>1918</v>
      </c>
      <c r="D732" s="124">
        <v>46633</v>
      </c>
      <c r="E732" s="63">
        <v>37</v>
      </c>
      <c r="F732" s="63">
        <v>37</v>
      </c>
      <c r="G732" s="108">
        <f t="shared" si="21"/>
        <v>0</v>
      </c>
      <c r="H732" s="108"/>
      <c r="I732" s="108"/>
      <c r="J732" s="126">
        <f t="shared" si="22"/>
        <v>0</v>
      </c>
      <c r="K732" s="242"/>
      <c r="L732" s="118"/>
      <c r="M732" s="121"/>
      <c r="N732" s="270"/>
    </row>
    <row r="733" spans="1:14" ht="15.9" customHeight="1" thickBot="1" x14ac:dyDescent="0.35">
      <c r="A733" s="63" t="s">
        <v>1087</v>
      </c>
      <c r="B733" s="63" t="s">
        <v>1088</v>
      </c>
      <c r="C733" s="63" t="s">
        <v>1089</v>
      </c>
      <c r="D733" s="63" t="s">
        <v>1258</v>
      </c>
      <c r="E733" s="106"/>
      <c r="F733" s="106"/>
      <c r="G733" s="58">
        <f t="shared" si="21"/>
        <v>0</v>
      </c>
      <c r="H733" s="107"/>
      <c r="I733" s="107"/>
      <c r="J733" s="126">
        <f t="shared" si="22"/>
        <v>0</v>
      </c>
      <c r="K733" s="242"/>
      <c r="L733" s="118"/>
      <c r="M733" s="121"/>
      <c r="N733" s="270"/>
    </row>
    <row r="734" spans="1:14" ht="15.9" customHeight="1" thickBot="1" x14ac:dyDescent="0.35">
      <c r="A734" s="63" t="s">
        <v>1087</v>
      </c>
      <c r="B734" s="63" t="s">
        <v>1088</v>
      </c>
      <c r="C734" s="63" t="s">
        <v>1090</v>
      </c>
      <c r="D734" s="63" t="s">
        <v>1258</v>
      </c>
      <c r="E734" s="106"/>
      <c r="F734" s="106"/>
      <c r="G734" s="58">
        <f t="shared" si="21"/>
        <v>0</v>
      </c>
      <c r="H734" s="107"/>
      <c r="I734" s="107"/>
      <c r="J734" s="126">
        <f t="shared" si="22"/>
        <v>0</v>
      </c>
      <c r="K734" s="242"/>
      <c r="L734" s="118"/>
      <c r="M734" s="121"/>
      <c r="N734" s="270"/>
    </row>
    <row r="735" spans="1:14" ht="15.9" customHeight="1" thickBot="1" x14ac:dyDescent="0.35">
      <c r="A735" s="63" t="s">
        <v>1091</v>
      </c>
      <c r="B735" s="63" t="s">
        <v>1186</v>
      </c>
      <c r="C735" s="63" t="s">
        <v>1920</v>
      </c>
      <c r="D735" s="63" t="s">
        <v>1258</v>
      </c>
      <c r="E735" s="63"/>
      <c r="F735" s="63"/>
      <c r="G735" s="108">
        <f t="shared" si="21"/>
        <v>0</v>
      </c>
      <c r="H735" s="108"/>
      <c r="I735" s="108"/>
      <c r="J735" s="126">
        <f t="shared" si="22"/>
        <v>0</v>
      </c>
      <c r="K735" s="242"/>
      <c r="L735" s="118"/>
      <c r="M735" s="121"/>
      <c r="N735" s="270"/>
    </row>
    <row r="736" spans="1:14" ht="15.9" customHeight="1" thickBot="1" x14ac:dyDescent="0.35">
      <c r="A736" s="63" t="s">
        <v>1091</v>
      </c>
      <c r="B736" s="63" t="s">
        <v>1186</v>
      </c>
      <c r="C736" s="63" t="s">
        <v>1921</v>
      </c>
      <c r="D736" s="63" t="s">
        <v>1258</v>
      </c>
      <c r="E736" s="63"/>
      <c r="F736" s="63"/>
      <c r="G736" s="108">
        <f t="shared" si="21"/>
        <v>0</v>
      </c>
      <c r="H736" s="108"/>
      <c r="I736" s="108"/>
      <c r="J736" s="126">
        <f t="shared" si="22"/>
        <v>0</v>
      </c>
      <c r="K736" s="242"/>
      <c r="L736" s="118"/>
      <c r="M736" s="121"/>
      <c r="N736" s="270"/>
    </row>
    <row r="737" spans="1:14" ht="15.9" customHeight="1" thickBot="1" x14ac:dyDescent="0.35">
      <c r="A737" s="63" t="s">
        <v>1092</v>
      </c>
      <c r="B737" s="63" t="s">
        <v>1254</v>
      </c>
      <c r="C737" s="63" t="s">
        <v>1269</v>
      </c>
      <c r="D737" s="63" t="s">
        <v>1258</v>
      </c>
      <c r="E737" s="106"/>
      <c r="F737" s="106"/>
      <c r="G737" s="58">
        <f t="shared" si="21"/>
        <v>0</v>
      </c>
      <c r="H737" s="107"/>
      <c r="I737" s="107"/>
      <c r="J737" s="126">
        <f t="shared" si="22"/>
        <v>0</v>
      </c>
      <c r="K737" s="242"/>
      <c r="L737" s="118"/>
      <c r="M737" s="121"/>
      <c r="N737" s="270"/>
    </row>
    <row r="738" spans="1:14" ht="15.9" customHeight="1" thickBot="1" x14ac:dyDescent="0.35">
      <c r="A738" s="63" t="s">
        <v>1092</v>
      </c>
      <c r="B738" s="63" t="s">
        <v>1254</v>
      </c>
      <c r="C738" s="63" t="s">
        <v>1268</v>
      </c>
      <c r="D738" s="63" t="s">
        <v>1258</v>
      </c>
      <c r="E738" s="106"/>
      <c r="F738" s="106"/>
      <c r="G738" s="58">
        <f t="shared" si="21"/>
        <v>0</v>
      </c>
      <c r="H738" s="107"/>
      <c r="I738" s="107"/>
      <c r="J738" s="126">
        <f t="shared" si="22"/>
        <v>0</v>
      </c>
      <c r="K738" s="242"/>
      <c r="L738" s="118"/>
      <c r="M738" s="121"/>
      <c r="N738" s="270"/>
    </row>
    <row r="739" spans="1:14" ht="15.9" customHeight="1" thickBot="1" x14ac:dyDescent="0.35">
      <c r="A739" s="63" t="s">
        <v>1093</v>
      </c>
      <c r="B739" s="63" t="s">
        <v>10</v>
      </c>
      <c r="C739" s="63" t="s">
        <v>1094</v>
      </c>
      <c r="D739" s="63" t="s">
        <v>1258</v>
      </c>
      <c r="E739" s="106"/>
      <c r="F739" s="106"/>
      <c r="G739" s="58">
        <f t="shared" si="21"/>
        <v>0</v>
      </c>
      <c r="H739" s="107"/>
      <c r="I739" s="107"/>
      <c r="J739" s="126">
        <f t="shared" si="22"/>
        <v>0</v>
      </c>
      <c r="K739" s="242"/>
      <c r="L739" s="118"/>
      <c r="M739" s="121"/>
      <c r="N739" s="270"/>
    </row>
    <row r="740" spans="1:14" ht="15.9" customHeight="1" thickBot="1" x14ac:dyDescent="0.35">
      <c r="A740" s="63" t="s">
        <v>1093</v>
      </c>
      <c r="B740" s="63" t="s">
        <v>10</v>
      </c>
      <c r="C740" s="63" t="s">
        <v>1095</v>
      </c>
      <c r="D740" s="63" t="s">
        <v>1258</v>
      </c>
      <c r="E740" s="106"/>
      <c r="F740" s="106"/>
      <c r="G740" s="58">
        <f t="shared" si="21"/>
        <v>0</v>
      </c>
      <c r="H740" s="107"/>
      <c r="I740" s="107"/>
      <c r="J740" s="126">
        <f t="shared" si="22"/>
        <v>0</v>
      </c>
      <c r="K740" s="242"/>
      <c r="L740" s="118"/>
      <c r="M740" s="121"/>
      <c r="N740" s="270"/>
    </row>
    <row r="741" spans="1:14" ht="15.9" customHeight="1" thickBot="1" x14ac:dyDescent="0.35">
      <c r="A741" s="63" t="s">
        <v>1097</v>
      </c>
      <c r="B741" s="63" t="s">
        <v>1098</v>
      </c>
      <c r="C741" s="63" t="s">
        <v>1099</v>
      </c>
      <c r="D741" s="63" t="s">
        <v>1258</v>
      </c>
      <c r="E741" s="106"/>
      <c r="F741" s="106"/>
      <c r="G741" s="58">
        <f t="shared" si="21"/>
        <v>0</v>
      </c>
      <c r="H741" s="107"/>
      <c r="I741" s="107"/>
      <c r="J741" s="126">
        <f t="shared" si="22"/>
        <v>0</v>
      </c>
      <c r="K741" s="242"/>
      <c r="L741" s="118"/>
      <c r="M741" s="121"/>
      <c r="N741" s="270"/>
    </row>
    <row r="742" spans="1:14" ht="15.9" customHeight="1" thickBot="1" x14ac:dyDescent="0.35">
      <c r="A742" s="63" t="s">
        <v>1097</v>
      </c>
      <c r="B742" s="63" t="s">
        <v>1098</v>
      </c>
      <c r="C742" s="63" t="s">
        <v>1100</v>
      </c>
      <c r="D742" s="63" t="s">
        <v>1258</v>
      </c>
      <c r="E742" s="106"/>
      <c r="F742" s="106"/>
      <c r="G742" s="58">
        <f t="shared" si="21"/>
        <v>0</v>
      </c>
      <c r="H742" s="107"/>
      <c r="I742" s="107"/>
      <c r="J742" s="126">
        <f t="shared" si="22"/>
        <v>0</v>
      </c>
      <c r="K742" s="242"/>
      <c r="L742" s="118"/>
      <c r="M742" s="121"/>
      <c r="N742" s="270"/>
    </row>
    <row r="743" spans="1:14" ht="15.9" customHeight="1" thickBot="1" x14ac:dyDescent="0.35">
      <c r="A743" s="63" t="s">
        <v>1101</v>
      </c>
      <c r="B743" s="63" t="s">
        <v>1102</v>
      </c>
      <c r="C743" s="63" t="s">
        <v>2141</v>
      </c>
      <c r="D743" s="63" t="s">
        <v>1258</v>
      </c>
      <c r="E743" s="63"/>
      <c r="F743" s="63"/>
      <c r="G743" s="108">
        <f t="shared" si="21"/>
        <v>0</v>
      </c>
      <c r="H743" s="108">
        <v>0</v>
      </c>
      <c r="I743" s="108">
        <v>0</v>
      </c>
      <c r="J743" s="128">
        <f t="shared" si="22"/>
        <v>0</v>
      </c>
      <c r="K743" s="242"/>
      <c r="L743" s="118"/>
      <c r="M743" s="121"/>
      <c r="N743" s="270"/>
    </row>
    <row r="744" spans="1:14" ht="15.9" customHeight="1" thickBot="1" x14ac:dyDescent="0.35">
      <c r="A744" s="63" t="s">
        <v>1101</v>
      </c>
      <c r="B744" s="63" t="s">
        <v>1102</v>
      </c>
      <c r="C744" s="63" t="s">
        <v>2142</v>
      </c>
      <c r="D744" s="63" t="s">
        <v>1258</v>
      </c>
      <c r="E744" s="63">
        <v>5</v>
      </c>
      <c r="F744" s="63">
        <v>5</v>
      </c>
      <c r="G744" s="108">
        <f t="shared" si="21"/>
        <v>0</v>
      </c>
      <c r="H744" s="108"/>
      <c r="I744" s="108"/>
      <c r="J744" s="128">
        <f t="shared" si="22"/>
        <v>0</v>
      </c>
      <c r="K744" s="242"/>
      <c r="L744" s="118"/>
      <c r="M744" s="121"/>
      <c r="N744" s="270"/>
    </row>
    <row r="745" spans="1:14" ht="15.9" customHeight="1" thickBot="1" x14ac:dyDescent="0.35">
      <c r="A745" s="63" t="s">
        <v>1103</v>
      </c>
      <c r="B745" s="63" t="s">
        <v>1104</v>
      </c>
      <c r="C745" s="63" t="s">
        <v>2004</v>
      </c>
      <c r="D745" s="63" t="s">
        <v>1258</v>
      </c>
      <c r="E745" s="63">
        <v>14</v>
      </c>
      <c r="F745" s="63">
        <v>14</v>
      </c>
      <c r="G745" s="108">
        <f t="shared" si="21"/>
        <v>0</v>
      </c>
      <c r="H745" s="108"/>
      <c r="I745" s="108"/>
      <c r="J745" s="126">
        <f t="shared" si="22"/>
        <v>0</v>
      </c>
      <c r="K745" s="242"/>
      <c r="L745" s="118"/>
      <c r="M745" s="121"/>
      <c r="N745" s="270"/>
    </row>
    <row r="746" spans="1:14" ht="15.9" customHeight="1" thickBot="1" x14ac:dyDescent="0.35">
      <c r="A746" s="63" t="s">
        <v>1103</v>
      </c>
      <c r="B746" s="63" t="s">
        <v>1104</v>
      </c>
      <c r="C746" s="63" t="s">
        <v>2005</v>
      </c>
      <c r="D746" s="63" t="s">
        <v>1258</v>
      </c>
      <c r="E746" s="63"/>
      <c r="F746" s="63"/>
      <c r="G746" s="108">
        <f t="shared" si="21"/>
        <v>0</v>
      </c>
      <c r="H746" s="108">
        <v>1</v>
      </c>
      <c r="I746" s="108">
        <v>1</v>
      </c>
      <c r="J746" s="126">
        <f t="shared" si="22"/>
        <v>0</v>
      </c>
      <c r="K746" s="242"/>
      <c r="L746" s="118"/>
      <c r="M746" s="121"/>
      <c r="N746" s="270"/>
    </row>
    <row r="747" spans="1:14" ht="15.9" customHeight="1" thickBot="1" x14ac:dyDescent="0.35">
      <c r="A747" s="63" t="s">
        <v>1105</v>
      </c>
      <c r="B747" s="63" t="s">
        <v>1106</v>
      </c>
      <c r="C747" s="63" t="s">
        <v>2130</v>
      </c>
      <c r="D747" s="63" t="s">
        <v>1258</v>
      </c>
      <c r="E747" s="63">
        <v>17</v>
      </c>
      <c r="F747" s="63">
        <v>17</v>
      </c>
      <c r="G747" s="108">
        <f t="shared" si="21"/>
        <v>0</v>
      </c>
      <c r="H747" s="108"/>
      <c r="I747" s="108"/>
      <c r="J747" s="126">
        <f t="shared" si="22"/>
        <v>0</v>
      </c>
      <c r="K747" s="242"/>
      <c r="L747" s="118"/>
      <c r="M747" s="121"/>
      <c r="N747" s="270"/>
    </row>
    <row r="748" spans="1:14" ht="15.9" customHeight="1" thickBot="1" x14ac:dyDescent="0.35">
      <c r="A748" s="63" t="s">
        <v>1105</v>
      </c>
      <c r="B748" s="63" t="s">
        <v>1106</v>
      </c>
      <c r="C748" s="63" t="s">
        <v>2131</v>
      </c>
      <c r="D748" s="63" t="s">
        <v>1258</v>
      </c>
      <c r="E748" s="63"/>
      <c r="F748" s="63"/>
      <c r="G748" s="108">
        <f t="shared" si="21"/>
        <v>0</v>
      </c>
      <c r="H748" s="108">
        <v>21</v>
      </c>
      <c r="I748" s="108">
        <v>21</v>
      </c>
      <c r="J748" s="126">
        <f t="shared" si="22"/>
        <v>0</v>
      </c>
      <c r="K748" s="242"/>
      <c r="L748" s="118"/>
      <c r="M748" s="121"/>
      <c r="N748" s="270"/>
    </row>
    <row r="749" spans="1:14" ht="15.9" customHeight="1" thickBot="1" x14ac:dyDescent="0.35">
      <c r="A749" s="63" t="s">
        <v>1107</v>
      </c>
      <c r="B749" s="63" t="s">
        <v>1108</v>
      </c>
      <c r="C749" s="63" t="s">
        <v>1110</v>
      </c>
      <c r="D749" s="63" t="s">
        <v>1258</v>
      </c>
      <c r="E749" s="63"/>
      <c r="F749" s="63"/>
      <c r="G749" s="108">
        <f t="shared" si="21"/>
        <v>0</v>
      </c>
      <c r="H749" s="108">
        <v>8</v>
      </c>
      <c r="I749" s="108">
        <v>8</v>
      </c>
      <c r="J749" s="126">
        <f t="shared" si="22"/>
        <v>0</v>
      </c>
      <c r="K749" s="242"/>
      <c r="L749" s="118"/>
      <c r="M749" s="121"/>
      <c r="N749" s="270"/>
    </row>
    <row r="750" spans="1:14" ht="15.9" customHeight="1" thickBot="1" x14ac:dyDescent="0.35">
      <c r="A750" s="63" t="s">
        <v>1107</v>
      </c>
      <c r="B750" s="63" t="s">
        <v>1108</v>
      </c>
      <c r="C750" s="63" t="s">
        <v>1109</v>
      </c>
      <c r="D750" s="63" t="s">
        <v>1258</v>
      </c>
      <c r="E750" s="63">
        <v>4</v>
      </c>
      <c r="F750" s="63">
        <v>4</v>
      </c>
      <c r="G750" s="108">
        <f t="shared" si="21"/>
        <v>0</v>
      </c>
      <c r="H750" s="108"/>
      <c r="I750" s="108"/>
      <c r="J750" s="126">
        <f t="shared" si="22"/>
        <v>0</v>
      </c>
      <c r="K750" s="242"/>
      <c r="L750" s="118"/>
      <c r="M750" s="121"/>
      <c r="N750" s="270"/>
    </row>
    <row r="751" spans="1:14" ht="15.9" customHeight="1" thickBot="1" x14ac:dyDescent="0.35">
      <c r="A751" s="63" t="s">
        <v>1111</v>
      </c>
      <c r="B751" s="63" t="s">
        <v>1112</v>
      </c>
      <c r="C751" s="63" t="s">
        <v>1113</v>
      </c>
      <c r="D751" s="63" t="s">
        <v>1258</v>
      </c>
      <c r="E751" s="106"/>
      <c r="F751" s="106"/>
      <c r="G751" s="58">
        <f t="shared" si="21"/>
        <v>0</v>
      </c>
      <c r="H751" s="107">
        <v>7</v>
      </c>
      <c r="I751" s="107">
        <v>7</v>
      </c>
      <c r="J751" s="126">
        <f t="shared" si="22"/>
        <v>0</v>
      </c>
      <c r="K751" s="242"/>
      <c r="L751" s="118"/>
      <c r="M751" s="121"/>
      <c r="N751" s="270"/>
    </row>
    <row r="752" spans="1:14" ht="15.9" customHeight="1" thickBot="1" x14ac:dyDescent="0.35">
      <c r="A752" s="63" t="s">
        <v>1111</v>
      </c>
      <c r="B752" s="63" t="s">
        <v>1112</v>
      </c>
      <c r="C752" s="63" t="s">
        <v>1114</v>
      </c>
      <c r="D752" s="63" t="s">
        <v>1258</v>
      </c>
      <c r="E752" s="106">
        <v>10</v>
      </c>
      <c r="F752" s="106">
        <v>10</v>
      </c>
      <c r="G752" s="58">
        <f t="shared" si="21"/>
        <v>0</v>
      </c>
      <c r="H752" s="107"/>
      <c r="I752" s="107"/>
      <c r="J752" s="126">
        <f t="shared" si="22"/>
        <v>0</v>
      </c>
      <c r="K752" s="242"/>
      <c r="L752" s="118"/>
      <c r="M752" s="121"/>
      <c r="N752" s="270"/>
    </row>
    <row r="753" spans="1:14" ht="15.9" customHeight="1" thickBot="1" x14ac:dyDescent="0.35">
      <c r="A753" s="63" t="s">
        <v>1115</v>
      </c>
      <c r="B753" s="63" t="s">
        <v>86</v>
      </c>
      <c r="C753" s="63" t="s">
        <v>1117</v>
      </c>
      <c r="D753" s="63" t="s">
        <v>1258</v>
      </c>
      <c r="E753" s="106"/>
      <c r="F753" s="106"/>
      <c r="G753" s="58">
        <f t="shared" si="21"/>
        <v>0</v>
      </c>
      <c r="H753" s="107"/>
      <c r="I753" s="107"/>
      <c r="J753" s="126">
        <f t="shared" si="22"/>
        <v>0</v>
      </c>
      <c r="K753" s="242"/>
      <c r="L753" s="118"/>
      <c r="M753" s="121"/>
      <c r="N753" s="270"/>
    </row>
    <row r="754" spans="1:14" ht="15.9" customHeight="1" thickBot="1" x14ac:dyDescent="0.35">
      <c r="A754" s="63" t="s">
        <v>1115</v>
      </c>
      <c r="B754" s="63" t="s">
        <v>86</v>
      </c>
      <c r="C754" s="63" t="s">
        <v>1116</v>
      </c>
      <c r="D754" s="63" t="s">
        <v>1258</v>
      </c>
      <c r="E754" s="106"/>
      <c r="F754" s="106"/>
      <c r="G754" s="58">
        <f t="shared" si="21"/>
        <v>0</v>
      </c>
      <c r="H754" s="107"/>
      <c r="I754" s="107"/>
      <c r="J754" s="126">
        <f t="shared" si="22"/>
        <v>0</v>
      </c>
      <c r="K754" s="242"/>
      <c r="L754" s="118"/>
      <c r="M754" s="121"/>
      <c r="N754" s="270"/>
    </row>
    <row r="755" spans="1:14" ht="15.9" customHeight="1" thickBot="1" x14ac:dyDescent="0.35">
      <c r="A755" s="63" t="s">
        <v>1118</v>
      </c>
      <c r="B755" s="63" t="s">
        <v>1119</v>
      </c>
      <c r="C755" s="63" t="s">
        <v>1922</v>
      </c>
      <c r="D755" s="125">
        <v>46478</v>
      </c>
      <c r="E755" s="106">
        <v>19</v>
      </c>
      <c r="F755" s="106">
        <v>19</v>
      </c>
      <c r="G755" s="107">
        <f t="shared" si="21"/>
        <v>0</v>
      </c>
      <c r="H755" s="107"/>
      <c r="I755" s="107"/>
      <c r="J755" s="128">
        <f t="shared" si="22"/>
        <v>0</v>
      </c>
      <c r="K755" s="242"/>
      <c r="L755" s="130"/>
      <c r="M755" s="123"/>
      <c r="N755" s="270"/>
    </row>
    <row r="756" spans="1:14" ht="15.9" customHeight="1" thickBot="1" x14ac:dyDescent="0.35">
      <c r="A756" s="63" t="s">
        <v>1118</v>
      </c>
      <c r="B756" s="63" t="s">
        <v>1119</v>
      </c>
      <c r="C756" s="63" t="s">
        <v>1923</v>
      </c>
      <c r="D756" s="125">
        <v>46478</v>
      </c>
      <c r="E756" s="106"/>
      <c r="F756" s="106"/>
      <c r="G756" s="107">
        <f t="shared" si="21"/>
        <v>0</v>
      </c>
      <c r="H756" s="107">
        <v>12</v>
      </c>
      <c r="I756" s="107">
        <v>12</v>
      </c>
      <c r="J756" s="128">
        <f t="shared" si="22"/>
        <v>0</v>
      </c>
      <c r="K756" s="242"/>
      <c r="L756" s="130"/>
      <c r="M756" s="123"/>
      <c r="N756" s="270"/>
    </row>
    <row r="757" spans="1:14" ht="15.9" customHeight="1" thickBot="1" x14ac:dyDescent="0.35">
      <c r="A757" s="63" t="s">
        <v>1120</v>
      </c>
      <c r="B757" s="63" t="s">
        <v>1121</v>
      </c>
      <c r="C757" s="63" t="s">
        <v>1122</v>
      </c>
      <c r="D757" s="63" t="s">
        <v>1258</v>
      </c>
      <c r="E757" s="106">
        <v>20</v>
      </c>
      <c r="F757" s="106">
        <v>20</v>
      </c>
      <c r="G757" s="107">
        <f t="shared" si="21"/>
        <v>0</v>
      </c>
      <c r="H757" s="107"/>
      <c r="I757" s="107"/>
      <c r="J757" s="126">
        <f t="shared" si="22"/>
        <v>0</v>
      </c>
      <c r="K757" s="242"/>
      <c r="L757" s="130"/>
      <c r="M757" s="123"/>
      <c r="N757" s="270"/>
    </row>
    <row r="758" spans="1:14" ht="15.9" customHeight="1" thickBot="1" x14ac:dyDescent="0.35">
      <c r="A758" s="63" t="s">
        <v>1120</v>
      </c>
      <c r="B758" s="63" t="s">
        <v>1121</v>
      </c>
      <c r="C758" s="63" t="s">
        <v>1123</v>
      </c>
      <c r="D758" s="63" t="s">
        <v>1258</v>
      </c>
      <c r="E758" s="106"/>
      <c r="F758" s="106"/>
      <c r="G758" s="107">
        <f t="shared" ref="G758:G811" si="23">F758-E758</f>
        <v>0</v>
      </c>
      <c r="H758" s="107">
        <v>3</v>
      </c>
      <c r="I758" s="107">
        <v>3</v>
      </c>
      <c r="J758" s="126">
        <f t="shared" ref="J758:J811" si="24">I758-H758</f>
        <v>0</v>
      </c>
      <c r="K758" s="242"/>
      <c r="L758" s="130"/>
      <c r="M758" s="123"/>
      <c r="N758" s="270"/>
    </row>
    <row r="759" spans="1:14" ht="15.9" customHeight="1" thickBot="1" x14ac:dyDescent="0.35">
      <c r="A759" s="63">
        <v>484</v>
      </c>
      <c r="B759" s="63"/>
      <c r="C759" s="63"/>
      <c r="D759" s="63"/>
      <c r="E759" s="63">
        <v>12</v>
      </c>
      <c r="F759" s="63">
        <v>12</v>
      </c>
      <c r="G759" s="108">
        <f t="shared" si="21"/>
        <v>0</v>
      </c>
      <c r="H759" s="108"/>
      <c r="I759" s="108"/>
      <c r="J759" s="128">
        <f t="shared" si="22"/>
        <v>0</v>
      </c>
      <c r="K759" s="2"/>
      <c r="L759" s="130"/>
      <c r="M759" s="123"/>
      <c r="N759" s="119"/>
    </row>
    <row r="760" spans="1:14" ht="15.9" customHeight="1" thickBot="1" x14ac:dyDescent="0.35">
      <c r="A760" s="63">
        <v>484</v>
      </c>
      <c r="B760" s="63"/>
      <c r="C760" s="63"/>
      <c r="D760" s="63"/>
      <c r="E760" s="63"/>
      <c r="F760" s="63"/>
      <c r="G760" s="108">
        <f t="shared" si="23"/>
        <v>0</v>
      </c>
      <c r="H760" s="108">
        <v>7</v>
      </c>
      <c r="I760" s="108">
        <v>7</v>
      </c>
      <c r="J760" s="128">
        <f t="shared" si="24"/>
        <v>0</v>
      </c>
      <c r="K760" s="2"/>
      <c r="L760" s="130"/>
      <c r="M760" s="123"/>
      <c r="N760" s="119"/>
    </row>
    <row r="761" spans="1:14" ht="15.9" customHeight="1" thickBot="1" x14ac:dyDescent="0.35">
      <c r="A761" s="63">
        <v>485</v>
      </c>
      <c r="B761" s="63" t="s">
        <v>1255</v>
      </c>
      <c r="C761" s="63" t="s">
        <v>1924</v>
      </c>
      <c r="D761" s="63"/>
      <c r="E761" s="106">
        <v>8</v>
      </c>
      <c r="F761" s="106">
        <v>8</v>
      </c>
      <c r="G761" s="58">
        <f t="shared" si="23"/>
        <v>0</v>
      </c>
      <c r="H761" s="107"/>
      <c r="I761" s="107"/>
      <c r="J761" s="126">
        <f t="shared" si="24"/>
        <v>0</v>
      </c>
      <c r="K761" s="242"/>
      <c r="L761" s="130"/>
      <c r="M761" s="123"/>
      <c r="N761" s="270"/>
    </row>
    <row r="762" spans="1:14" ht="15.9" customHeight="1" thickBot="1" x14ac:dyDescent="0.35">
      <c r="A762" s="63">
        <v>485</v>
      </c>
      <c r="B762" s="63" t="s">
        <v>1255</v>
      </c>
      <c r="C762" s="63" t="s">
        <v>1925</v>
      </c>
      <c r="D762" s="63"/>
      <c r="E762" s="106"/>
      <c r="F762" s="106"/>
      <c r="G762" s="58">
        <f t="shared" si="23"/>
        <v>0</v>
      </c>
      <c r="H762" s="107">
        <v>7</v>
      </c>
      <c r="I762" s="107">
        <v>7</v>
      </c>
      <c r="J762" s="126">
        <f t="shared" si="24"/>
        <v>0</v>
      </c>
      <c r="K762" s="242"/>
      <c r="L762" s="130"/>
      <c r="M762" s="123"/>
      <c r="N762" s="270"/>
    </row>
    <row r="763" spans="1:14" ht="15.9" customHeight="1" thickBot="1" x14ac:dyDescent="0.35">
      <c r="A763" s="63" t="s">
        <v>1126</v>
      </c>
      <c r="B763" s="63" t="s">
        <v>1256</v>
      </c>
      <c r="C763" s="63" t="s">
        <v>1926</v>
      </c>
      <c r="D763" s="124">
        <v>46560</v>
      </c>
      <c r="E763" s="63">
        <v>24</v>
      </c>
      <c r="F763" s="63">
        <v>24</v>
      </c>
      <c r="G763" s="108">
        <f t="shared" si="23"/>
        <v>0</v>
      </c>
      <c r="H763" s="108"/>
      <c r="I763" s="108"/>
      <c r="J763" s="126">
        <f t="shared" si="24"/>
        <v>0</v>
      </c>
      <c r="K763" s="242"/>
      <c r="L763" s="130"/>
      <c r="M763" s="123"/>
      <c r="N763" s="270"/>
    </row>
    <row r="764" spans="1:14" ht="15.9" customHeight="1" thickBot="1" x14ac:dyDescent="0.35">
      <c r="A764" s="63" t="s">
        <v>1126</v>
      </c>
      <c r="B764" s="63" t="s">
        <v>1256</v>
      </c>
      <c r="C764" s="63" t="s">
        <v>1927</v>
      </c>
      <c r="D764" s="124">
        <v>46569</v>
      </c>
      <c r="E764" s="63"/>
      <c r="F764" s="63"/>
      <c r="G764" s="108">
        <f t="shared" si="23"/>
        <v>0</v>
      </c>
      <c r="H764" s="108">
        <v>11</v>
      </c>
      <c r="I764" s="108">
        <v>11</v>
      </c>
      <c r="J764" s="126">
        <f t="shared" si="24"/>
        <v>0</v>
      </c>
      <c r="K764" s="242"/>
      <c r="L764" s="130"/>
      <c r="M764" s="123"/>
      <c r="N764" s="270"/>
    </row>
    <row r="765" spans="1:14" ht="15.9" customHeight="1" thickBot="1" x14ac:dyDescent="0.35">
      <c r="A765" s="63" t="s">
        <v>1128</v>
      </c>
      <c r="B765" s="63" t="s">
        <v>86</v>
      </c>
      <c r="C765" s="63" t="s">
        <v>1129</v>
      </c>
      <c r="D765" s="63" t="s">
        <v>1258</v>
      </c>
      <c r="E765" s="106"/>
      <c r="F765" s="106"/>
      <c r="G765" s="58">
        <f t="shared" si="23"/>
        <v>0</v>
      </c>
      <c r="H765" s="107"/>
      <c r="I765" s="107"/>
      <c r="J765" s="126">
        <f t="shared" si="24"/>
        <v>0</v>
      </c>
      <c r="K765" s="242"/>
      <c r="L765" s="130"/>
      <c r="M765" s="123"/>
      <c r="N765" s="270"/>
    </row>
    <row r="766" spans="1:14" ht="15.9" customHeight="1" thickBot="1" x14ac:dyDescent="0.35">
      <c r="A766" s="63" t="s">
        <v>1128</v>
      </c>
      <c r="B766" s="63" t="s">
        <v>86</v>
      </c>
      <c r="C766" s="63" t="s">
        <v>1130</v>
      </c>
      <c r="D766" s="63" t="s">
        <v>1258</v>
      </c>
      <c r="E766" s="106"/>
      <c r="F766" s="106"/>
      <c r="G766" s="58">
        <f t="shared" si="23"/>
        <v>0</v>
      </c>
      <c r="H766" s="107"/>
      <c r="I766" s="107"/>
      <c r="J766" s="126">
        <f t="shared" si="24"/>
        <v>0</v>
      </c>
      <c r="K766" s="242"/>
      <c r="L766" s="130"/>
      <c r="M766" s="123"/>
      <c r="N766" s="270"/>
    </row>
    <row r="767" spans="1:14" ht="15.9" customHeight="1" thickBot="1" x14ac:dyDescent="0.35">
      <c r="A767" s="63" t="s">
        <v>1131</v>
      </c>
      <c r="B767" s="63" t="s">
        <v>1132</v>
      </c>
      <c r="C767" s="63" t="s">
        <v>1133</v>
      </c>
      <c r="D767" s="63" t="s">
        <v>1258</v>
      </c>
      <c r="E767" s="106">
        <v>32</v>
      </c>
      <c r="F767" s="106">
        <v>32</v>
      </c>
      <c r="G767" s="58">
        <f t="shared" si="23"/>
        <v>0</v>
      </c>
      <c r="H767" s="107"/>
      <c r="I767" s="107"/>
      <c r="J767" s="126">
        <f t="shared" si="24"/>
        <v>0</v>
      </c>
      <c r="K767" s="242"/>
      <c r="L767" s="130"/>
      <c r="M767" s="123"/>
      <c r="N767" s="270"/>
    </row>
    <row r="768" spans="1:14" ht="15.9" customHeight="1" thickBot="1" x14ac:dyDescent="0.35">
      <c r="A768" s="63" t="s">
        <v>1131</v>
      </c>
      <c r="B768" s="63" t="s">
        <v>1132</v>
      </c>
      <c r="C768" s="63" t="s">
        <v>1134</v>
      </c>
      <c r="D768" s="63" t="s">
        <v>1258</v>
      </c>
      <c r="E768" s="106"/>
      <c r="F768" s="106"/>
      <c r="G768" s="58">
        <f t="shared" si="23"/>
        <v>0</v>
      </c>
      <c r="H768" s="107">
        <v>9</v>
      </c>
      <c r="I768" s="107">
        <v>9</v>
      </c>
      <c r="J768" s="126">
        <f t="shared" si="24"/>
        <v>0</v>
      </c>
      <c r="K768" s="242"/>
      <c r="L768" s="130"/>
      <c r="M768" s="123"/>
      <c r="N768" s="270"/>
    </row>
    <row r="769" spans="1:14" ht="15.9" customHeight="1" thickBot="1" x14ac:dyDescent="0.35">
      <c r="A769" s="63" t="s">
        <v>1135</v>
      </c>
      <c r="B769" s="63" t="s">
        <v>1136</v>
      </c>
      <c r="C769" s="63" t="s">
        <v>2137</v>
      </c>
      <c r="D769" s="63" t="s">
        <v>1258</v>
      </c>
      <c r="E769" s="63">
        <v>13</v>
      </c>
      <c r="F769" s="63">
        <v>13</v>
      </c>
      <c r="G769" s="108">
        <f t="shared" si="23"/>
        <v>0</v>
      </c>
      <c r="H769" s="108"/>
      <c r="I769" s="108"/>
      <c r="J769" s="128">
        <f t="shared" si="24"/>
        <v>0</v>
      </c>
      <c r="K769" s="242"/>
      <c r="L769" s="130"/>
      <c r="M769" s="123"/>
      <c r="N769" s="270"/>
    </row>
    <row r="770" spans="1:14" ht="15.9" customHeight="1" thickBot="1" x14ac:dyDescent="0.35">
      <c r="A770" s="63" t="s">
        <v>1135</v>
      </c>
      <c r="B770" s="63" t="s">
        <v>1136</v>
      </c>
      <c r="C770" s="63" t="s">
        <v>2138</v>
      </c>
      <c r="D770" s="63" t="s">
        <v>1258</v>
      </c>
      <c r="E770" s="63"/>
      <c r="F770" s="63"/>
      <c r="G770" s="108">
        <f t="shared" si="23"/>
        <v>0</v>
      </c>
      <c r="H770" s="108">
        <v>2</v>
      </c>
      <c r="I770" s="108">
        <v>2</v>
      </c>
      <c r="J770" s="128">
        <f t="shared" si="24"/>
        <v>0</v>
      </c>
      <c r="K770" s="242"/>
      <c r="L770" s="130"/>
      <c r="M770" s="123"/>
      <c r="N770" s="270"/>
    </row>
    <row r="771" spans="1:14" ht="15.9" customHeight="1" thickBot="1" x14ac:dyDescent="0.35">
      <c r="A771" s="63" t="s">
        <v>1137</v>
      </c>
      <c r="B771" s="63" t="s">
        <v>1138</v>
      </c>
      <c r="C771" s="63">
        <v>349364</v>
      </c>
      <c r="D771" s="125">
        <v>46478</v>
      </c>
      <c r="E771" s="63">
        <v>22</v>
      </c>
      <c r="F771" s="63">
        <v>22</v>
      </c>
      <c r="G771" s="108">
        <f t="shared" si="23"/>
        <v>0</v>
      </c>
      <c r="H771" s="108"/>
      <c r="I771" s="108"/>
      <c r="J771" s="126">
        <f t="shared" si="24"/>
        <v>0</v>
      </c>
      <c r="K771" s="242"/>
      <c r="L771" s="130"/>
      <c r="M771" s="123"/>
      <c r="N771" s="270"/>
    </row>
    <row r="772" spans="1:14" ht="15.9" customHeight="1" thickBot="1" x14ac:dyDescent="0.35">
      <c r="A772" s="63" t="s">
        <v>1137</v>
      </c>
      <c r="B772" s="63" t="s">
        <v>1138</v>
      </c>
      <c r="C772" s="63">
        <v>376550</v>
      </c>
      <c r="D772" s="125">
        <v>46478</v>
      </c>
      <c r="E772" s="63"/>
      <c r="F772" s="63"/>
      <c r="G772" s="108">
        <f t="shared" si="23"/>
        <v>0</v>
      </c>
      <c r="H772" s="108">
        <v>21</v>
      </c>
      <c r="I772" s="108">
        <v>21</v>
      </c>
      <c r="J772" s="126">
        <f t="shared" si="24"/>
        <v>0</v>
      </c>
      <c r="K772" s="242"/>
      <c r="L772" s="118"/>
      <c r="M772" s="121"/>
      <c r="N772" s="270"/>
    </row>
    <row r="773" spans="1:14" ht="15.9" customHeight="1" thickBot="1" x14ac:dyDescent="0.35">
      <c r="A773" s="63" t="s">
        <v>1139</v>
      </c>
      <c r="B773" s="63" t="s">
        <v>1140</v>
      </c>
      <c r="C773" s="63" t="s">
        <v>1929</v>
      </c>
      <c r="D773" s="63" t="s">
        <v>1258</v>
      </c>
      <c r="E773" s="63"/>
      <c r="F773" s="63"/>
      <c r="G773" s="108">
        <f t="shared" si="23"/>
        <v>0</v>
      </c>
      <c r="H773" s="108">
        <v>24</v>
      </c>
      <c r="I773" s="108">
        <v>24</v>
      </c>
      <c r="J773" s="128">
        <f t="shared" si="24"/>
        <v>0</v>
      </c>
      <c r="K773" s="242"/>
      <c r="L773" s="118"/>
      <c r="M773" s="121"/>
      <c r="N773" s="270"/>
    </row>
    <row r="774" spans="1:14" ht="15.9" customHeight="1" thickBot="1" x14ac:dyDescent="0.35">
      <c r="A774" s="63" t="s">
        <v>1139</v>
      </c>
      <c r="B774" s="63" t="s">
        <v>1140</v>
      </c>
      <c r="C774" s="63" t="s">
        <v>1928</v>
      </c>
      <c r="D774" s="63" t="s">
        <v>1258</v>
      </c>
      <c r="E774" s="63">
        <v>32</v>
      </c>
      <c r="F774" s="63">
        <v>32</v>
      </c>
      <c r="G774" s="108">
        <f t="shared" si="23"/>
        <v>0</v>
      </c>
      <c r="H774" s="108"/>
      <c r="I774" s="108"/>
      <c r="J774" s="128">
        <f t="shared" si="24"/>
        <v>0</v>
      </c>
      <c r="K774" s="242"/>
      <c r="L774" s="118"/>
      <c r="M774" s="121"/>
      <c r="N774" s="270"/>
    </row>
    <row r="775" spans="1:14" ht="15.9" customHeight="1" thickBot="1" x14ac:dyDescent="0.35">
      <c r="A775" s="63" t="s">
        <v>1141</v>
      </c>
      <c r="B775" s="63" t="s">
        <v>1142</v>
      </c>
      <c r="C775" s="63" t="s">
        <v>2129</v>
      </c>
      <c r="D775" s="63" t="s">
        <v>1258</v>
      </c>
      <c r="E775" s="63"/>
      <c r="F775" s="63"/>
      <c r="G775" s="108">
        <f t="shared" si="23"/>
        <v>0</v>
      </c>
      <c r="H775" s="108">
        <v>25</v>
      </c>
      <c r="I775" s="108">
        <v>25</v>
      </c>
      <c r="J775" s="126">
        <f t="shared" si="24"/>
        <v>0</v>
      </c>
      <c r="K775" s="242"/>
      <c r="L775" s="118"/>
      <c r="M775" s="121"/>
      <c r="N775" s="270"/>
    </row>
    <row r="776" spans="1:14" ht="15.9" customHeight="1" thickBot="1" x14ac:dyDescent="0.35">
      <c r="A776" s="63" t="s">
        <v>1141</v>
      </c>
      <c r="B776" s="63" t="s">
        <v>1142</v>
      </c>
      <c r="C776" s="63" t="s">
        <v>2128</v>
      </c>
      <c r="D776" s="63" t="s">
        <v>1258</v>
      </c>
      <c r="E776" s="63">
        <v>20</v>
      </c>
      <c r="F776" s="63">
        <v>20</v>
      </c>
      <c r="G776" s="108">
        <f t="shared" si="23"/>
        <v>0</v>
      </c>
      <c r="H776" s="108"/>
      <c r="I776" s="108"/>
      <c r="J776" s="126">
        <f t="shared" si="24"/>
        <v>0</v>
      </c>
      <c r="K776" s="242"/>
      <c r="L776" s="118"/>
      <c r="M776" s="121"/>
      <c r="N776" s="270"/>
    </row>
    <row r="777" spans="1:14" ht="15.9" customHeight="1" thickBot="1" x14ac:dyDescent="0.35">
      <c r="A777" s="63" t="s">
        <v>1143</v>
      </c>
      <c r="B777" s="63" t="s">
        <v>8</v>
      </c>
      <c r="C777" s="63" t="s">
        <v>1811</v>
      </c>
      <c r="D777" s="63" t="s">
        <v>1258</v>
      </c>
      <c r="E777" s="63">
        <v>10</v>
      </c>
      <c r="F777" s="63">
        <v>10</v>
      </c>
      <c r="G777" s="108">
        <f t="shared" si="23"/>
        <v>0</v>
      </c>
      <c r="H777" s="108"/>
      <c r="I777" s="108"/>
      <c r="J777" s="126">
        <f t="shared" si="24"/>
        <v>0</v>
      </c>
      <c r="K777" s="242"/>
      <c r="L777" s="118"/>
      <c r="M777" s="121"/>
      <c r="N777" s="270"/>
    </row>
    <row r="778" spans="1:14" ht="15.9" customHeight="1" thickBot="1" x14ac:dyDescent="0.35">
      <c r="A778" s="63" t="s">
        <v>1143</v>
      </c>
      <c r="B778" s="63" t="s">
        <v>8</v>
      </c>
      <c r="C778" s="63" t="s">
        <v>1812</v>
      </c>
      <c r="D778" s="63" t="s">
        <v>1258</v>
      </c>
      <c r="E778" s="63"/>
      <c r="F778" s="63"/>
      <c r="G778" s="108">
        <f t="shared" si="23"/>
        <v>0</v>
      </c>
      <c r="H778" s="108">
        <v>7</v>
      </c>
      <c r="I778" s="108">
        <v>7</v>
      </c>
      <c r="J778" s="126">
        <f t="shared" si="24"/>
        <v>0</v>
      </c>
      <c r="K778" s="242"/>
      <c r="L778" s="118"/>
      <c r="M778" s="121"/>
      <c r="N778" s="270"/>
    </row>
    <row r="779" spans="1:14" ht="15.9" customHeight="1" thickBot="1" x14ac:dyDescent="0.35">
      <c r="A779" s="63" t="s">
        <v>1144</v>
      </c>
      <c r="B779" s="63" t="s">
        <v>1145</v>
      </c>
      <c r="C779" s="63" t="s">
        <v>2140</v>
      </c>
      <c r="D779" s="63" t="s">
        <v>1258</v>
      </c>
      <c r="E779" s="63"/>
      <c r="F779" s="63"/>
      <c r="G779" s="108">
        <f t="shared" si="23"/>
        <v>0</v>
      </c>
      <c r="H779" s="108">
        <v>18</v>
      </c>
      <c r="I779" s="108">
        <v>18</v>
      </c>
      <c r="J779" s="128">
        <f t="shared" si="24"/>
        <v>0</v>
      </c>
      <c r="K779" s="242"/>
      <c r="L779" s="118"/>
      <c r="M779" s="121"/>
      <c r="N779" s="270"/>
    </row>
    <row r="780" spans="1:14" ht="15.9" customHeight="1" thickBot="1" x14ac:dyDescent="0.35">
      <c r="A780" s="63" t="s">
        <v>1144</v>
      </c>
      <c r="B780" s="63" t="s">
        <v>1145</v>
      </c>
      <c r="C780" s="63" t="s">
        <v>2139</v>
      </c>
      <c r="D780" s="63" t="s">
        <v>1258</v>
      </c>
      <c r="E780" s="63">
        <v>43</v>
      </c>
      <c r="F780" s="63">
        <v>43</v>
      </c>
      <c r="G780" s="108">
        <f t="shared" si="23"/>
        <v>0</v>
      </c>
      <c r="H780" s="108"/>
      <c r="I780" s="108"/>
      <c r="J780" s="128">
        <f t="shared" si="24"/>
        <v>0</v>
      </c>
      <c r="K780" s="242"/>
      <c r="L780" s="118"/>
      <c r="M780" s="121"/>
      <c r="N780" s="270"/>
    </row>
    <row r="781" spans="1:14" ht="15.9" customHeight="1" thickBot="1" x14ac:dyDescent="0.35">
      <c r="A781" s="116">
        <v>496</v>
      </c>
      <c r="B781" s="116" t="s">
        <v>1312</v>
      </c>
      <c r="C781" s="116"/>
      <c r="D781" s="116"/>
      <c r="E781" s="116">
        <v>17</v>
      </c>
      <c r="F781" s="116">
        <v>17</v>
      </c>
      <c r="G781" s="117"/>
      <c r="H781" s="117"/>
      <c r="I781" s="117"/>
      <c r="J781" s="132"/>
      <c r="K781" s="143"/>
      <c r="L781" s="135"/>
      <c r="M781" s="151" t="s">
        <v>2551</v>
      </c>
      <c r="N781" s="119"/>
    </row>
    <row r="782" spans="1:14" ht="15.9" customHeight="1" thickBot="1" x14ac:dyDescent="0.35">
      <c r="A782" s="116">
        <v>496</v>
      </c>
      <c r="B782" s="116" t="s">
        <v>1312</v>
      </c>
      <c r="C782" s="116"/>
      <c r="D782" s="116"/>
      <c r="E782" s="116"/>
      <c r="F782" s="116"/>
      <c r="G782" s="117"/>
      <c r="H782" s="117">
        <v>11</v>
      </c>
      <c r="I782" s="117">
        <v>11</v>
      </c>
      <c r="J782" s="132"/>
      <c r="K782" s="143"/>
      <c r="L782" s="135"/>
      <c r="M782" s="151"/>
      <c r="N782" s="119"/>
    </row>
    <row r="783" spans="1:14" ht="15.9" customHeight="1" thickBot="1" x14ac:dyDescent="0.35">
      <c r="A783" s="63" t="s">
        <v>1149</v>
      </c>
      <c r="B783" s="63" t="s">
        <v>647</v>
      </c>
      <c r="C783" s="63" t="s">
        <v>1151</v>
      </c>
      <c r="D783" s="63" t="s">
        <v>1258</v>
      </c>
      <c r="E783" s="106"/>
      <c r="F783" s="106"/>
      <c r="G783" s="58">
        <f t="shared" si="23"/>
        <v>0</v>
      </c>
      <c r="H783" s="107">
        <v>6</v>
      </c>
      <c r="I783" s="107">
        <v>6</v>
      </c>
      <c r="J783" s="126">
        <f t="shared" si="24"/>
        <v>0</v>
      </c>
      <c r="K783" s="242"/>
      <c r="L783" s="118"/>
      <c r="M783" s="121"/>
      <c r="N783" s="270"/>
    </row>
    <row r="784" spans="1:14" ht="15.9" customHeight="1" thickBot="1" x14ac:dyDescent="0.35">
      <c r="A784" s="63" t="s">
        <v>1149</v>
      </c>
      <c r="B784" s="63" t="s">
        <v>647</v>
      </c>
      <c r="C784" s="63" t="s">
        <v>1150</v>
      </c>
      <c r="D784" s="63" t="s">
        <v>1258</v>
      </c>
      <c r="E784" s="106">
        <v>15</v>
      </c>
      <c r="F784" s="106">
        <v>15</v>
      </c>
      <c r="G784" s="58">
        <f t="shared" si="23"/>
        <v>0</v>
      </c>
      <c r="H784" s="107"/>
      <c r="I784" s="107"/>
      <c r="J784" s="126">
        <f t="shared" si="24"/>
        <v>0</v>
      </c>
      <c r="K784" s="242"/>
      <c r="L784" s="118"/>
      <c r="M784" s="121"/>
      <c r="N784" s="270"/>
    </row>
    <row r="785" spans="1:14" ht="15.9" customHeight="1" thickBot="1" x14ac:dyDescent="0.35">
      <c r="A785" s="63" t="s">
        <v>1152</v>
      </c>
      <c r="B785" s="63" t="s">
        <v>1153</v>
      </c>
      <c r="C785" s="63" t="s">
        <v>1930</v>
      </c>
      <c r="D785" s="63" t="s">
        <v>1258</v>
      </c>
      <c r="E785" s="63">
        <v>9</v>
      </c>
      <c r="F785" s="63">
        <v>9</v>
      </c>
      <c r="G785" s="108">
        <f t="shared" si="23"/>
        <v>0</v>
      </c>
      <c r="H785" s="108"/>
      <c r="I785" s="108"/>
      <c r="J785" s="126">
        <f t="shared" si="24"/>
        <v>0</v>
      </c>
      <c r="K785" s="242"/>
      <c r="L785" s="118"/>
      <c r="M785" s="121"/>
      <c r="N785" s="270"/>
    </row>
    <row r="786" spans="1:14" ht="15.9" customHeight="1" thickBot="1" x14ac:dyDescent="0.35">
      <c r="A786" s="63" t="s">
        <v>1152</v>
      </c>
      <c r="B786" s="63" t="s">
        <v>1153</v>
      </c>
      <c r="C786" s="63" t="s">
        <v>1931</v>
      </c>
      <c r="D786" s="63" t="s">
        <v>1258</v>
      </c>
      <c r="E786" s="63"/>
      <c r="F786" s="63"/>
      <c r="G786" s="108">
        <f t="shared" si="23"/>
        <v>0</v>
      </c>
      <c r="H786" s="108">
        <v>4</v>
      </c>
      <c r="I786" s="108">
        <v>4</v>
      </c>
      <c r="J786" s="126">
        <f t="shared" si="24"/>
        <v>0</v>
      </c>
      <c r="K786" s="242"/>
      <c r="L786" s="118"/>
      <c r="M786" s="121"/>
      <c r="N786" s="270"/>
    </row>
    <row r="787" spans="1:14" ht="15.9" customHeight="1" thickBot="1" x14ac:dyDescent="0.35">
      <c r="A787" s="63" t="s">
        <v>1155</v>
      </c>
      <c r="B787" s="63" t="s">
        <v>3</v>
      </c>
      <c r="C787" s="63" t="s">
        <v>1156</v>
      </c>
      <c r="D787" s="63" t="s">
        <v>1258</v>
      </c>
      <c r="E787" s="63"/>
      <c r="F787" s="63"/>
      <c r="G787" s="108">
        <f t="shared" si="23"/>
        <v>0</v>
      </c>
      <c r="H787" s="108">
        <v>2</v>
      </c>
      <c r="I787" s="108">
        <v>2</v>
      </c>
      <c r="J787" s="128">
        <f t="shared" si="24"/>
        <v>0</v>
      </c>
      <c r="K787" s="242"/>
      <c r="L787" s="118"/>
      <c r="M787" s="121"/>
      <c r="N787" s="270"/>
    </row>
    <row r="788" spans="1:14" ht="15.9" customHeight="1" thickBot="1" x14ac:dyDescent="0.35">
      <c r="A788" s="63" t="s">
        <v>1155</v>
      </c>
      <c r="B788" s="63" t="s">
        <v>3</v>
      </c>
      <c r="C788" s="63" t="s">
        <v>1157</v>
      </c>
      <c r="D788" s="63" t="s">
        <v>1258</v>
      </c>
      <c r="E788" s="63">
        <v>4</v>
      </c>
      <c r="F788" s="63">
        <v>4</v>
      </c>
      <c r="G788" s="108">
        <f t="shared" si="23"/>
        <v>0</v>
      </c>
      <c r="H788" s="108"/>
      <c r="I788" s="108"/>
      <c r="J788" s="128">
        <f t="shared" si="24"/>
        <v>0</v>
      </c>
      <c r="K788" s="242"/>
      <c r="L788" s="118"/>
      <c r="M788" s="121"/>
      <c r="N788" s="270"/>
    </row>
    <row r="789" spans="1:14" ht="15.9" customHeight="1" thickBot="1" x14ac:dyDescent="0.35">
      <c r="A789" s="63" t="s">
        <v>1158</v>
      </c>
      <c r="B789" s="63" t="s">
        <v>1159</v>
      </c>
      <c r="C789" s="63" t="s">
        <v>2007</v>
      </c>
      <c r="D789" s="63" t="s">
        <v>1258</v>
      </c>
      <c r="E789" s="63"/>
      <c r="F789" s="63"/>
      <c r="G789" s="108">
        <f t="shared" si="23"/>
        <v>0</v>
      </c>
      <c r="H789" s="108">
        <v>14</v>
      </c>
      <c r="I789" s="108">
        <v>14</v>
      </c>
      <c r="J789" s="128">
        <f t="shared" si="24"/>
        <v>0</v>
      </c>
      <c r="K789" s="242"/>
      <c r="L789" s="130"/>
      <c r="M789" s="272"/>
      <c r="N789" s="270"/>
    </row>
    <row r="790" spans="1:14" ht="15.9" customHeight="1" thickBot="1" x14ac:dyDescent="0.35">
      <c r="A790" s="63" t="s">
        <v>1158</v>
      </c>
      <c r="B790" s="63" t="s">
        <v>1159</v>
      </c>
      <c r="C790" s="63" t="s">
        <v>2006</v>
      </c>
      <c r="D790" s="63" t="s">
        <v>1258</v>
      </c>
      <c r="E790" s="63">
        <v>11</v>
      </c>
      <c r="F790" s="63">
        <v>11</v>
      </c>
      <c r="G790" s="108">
        <f t="shared" si="23"/>
        <v>0</v>
      </c>
      <c r="H790" s="108"/>
      <c r="I790" s="108"/>
      <c r="J790" s="128">
        <f t="shared" si="24"/>
        <v>0</v>
      </c>
      <c r="K790" s="242"/>
      <c r="L790" s="130"/>
      <c r="M790" s="272"/>
      <c r="N790" s="270"/>
    </row>
    <row r="791" spans="1:14" ht="15.9" customHeight="1" thickBot="1" x14ac:dyDescent="0.35">
      <c r="A791" s="63" t="s">
        <v>1162</v>
      </c>
      <c r="B791" s="63" t="s">
        <v>1163</v>
      </c>
      <c r="C791" s="63" t="s">
        <v>1164</v>
      </c>
      <c r="D791" s="63" t="s">
        <v>1258</v>
      </c>
      <c r="E791" s="106">
        <v>8</v>
      </c>
      <c r="F791" s="106">
        <v>8</v>
      </c>
      <c r="G791" s="58">
        <f t="shared" si="23"/>
        <v>0</v>
      </c>
      <c r="H791" s="107"/>
      <c r="I791" s="107"/>
      <c r="J791" s="126">
        <f t="shared" si="24"/>
        <v>0</v>
      </c>
      <c r="K791" s="242"/>
      <c r="L791" s="118"/>
      <c r="M791" s="121"/>
      <c r="N791" s="270"/>
    </row>
    <row r="792" spans="1:14" ht="15.9" customHeight="1" thickBot="1" x14ac:dyDescent="0.35">
      <c r="A792" s="63" t="s">
        <v>1162</v>
      </c>
      <c r="B792" s="63" t="s">
        <v>1163</v>
      </c>
      <c r="C792" s="63" t="s">
        <v>1165</v>
      </c>
      <c r="D792" s="63" t="s">
        <v>1258</v>
      </c>
      <c r="E792" s="106"/>
      <c r="F792" s="106"/>
      <c r="G792" s="58">
        <f t="shared" si="23"/>
        <v>0</v>
      </c>
      <c r="H792" s="107">
        <v>4</v>
      </c>
      <c r="I792" s="107">
        <v>4</v>
      </c>
      <c r="J792" s="126">
        <f t="shared" si="24"/>
        <v>0</v>
      </c>
      <c r="K792" s="242"/>
      <c r="L792" s="118"/>
      <c r="M792" s="121"/>
      <c r="N792" s="270"/>
    </row>
    <row r="793" spans="1:14" ht="15.9" customHeight="1" thickBot="1" x14ac:dyDescent="0.35">
      <c r="A793" s="63" t="s">
        <v>1166</v>
      </c>
      <c r="B793" s="63" t="s">
        <v>1167</v>
      </c>
      <c r="C793" s="63" t="s">
        <v>1169</v>
      </c>
      <c r="D793" s="63" t="s">
        <v>1258</v>
      </c>
      <c r="E793" s="63"/>
      <c r="F793" s="63"/>
      <c r="G793" s="108">
        <f t="shared" si="23"/>
        <v>0</v>
      </c>
      <c r="H793" s="108">
        <v>14</v>
      </c>
      <c r="I793" s="108">
        <v>14</v>
      </c>
      <c r="J793" s="126">
        <f t="shared" si="24"/>
        <v>0</v>
      </c>
      <c r="K793" s="242"/>
      <c r="L793" s="118"/>
      <c r="M793" s="121"/>
      <c r="N793" s="270"/>
    </row>
    <row r="794" spans="1:14" ht="15.9" customHeight="1" thickBot="1" x14ac:dyDescent="0.35">
      <c r="A794" s="63" t="s">
        <v>1166</v>
      </c>
      <c r="B794" s="63" t="s">
        <v>1167</v>
      </c>
      <c r="C794" s="63" t="s">
        <v>1168</v>
      </c>
      <c r="D794" s="63" t="s">
        <v>1258</v>
      </c>
      <c r="E794" s="63">
        <v>15</v>
      </c>
      <c r="F794" s="63">
        <v>15</v>
      </c>
      <c r="G794" s="108">
        <f t="shared" si="23"/>
        <v>0</v>
      </c>
      <c r="H794" s="108"/>
      <c r="I794" s="108"/>
      <c r="J794" s="126">
        <f t="shared" si="24"/>
        <v>0</v>
      </c>
      <c r="K794" s="242"/>
      <c r="L794" s="118"/>
      <c r="M794" s="121"/>
      <c r="N794" s="270"/>
    </row>
    <row r="795" spans="1:14" ht="15.9" customHeight="1" thickBot="1" x14ac:dyDescent="0.35">
      <c r="A795" s="63" t="s">
        <v>1170</v>
      </c>
      <c r="B795" s="63" t="s">
        <v>1224</v>
      </c>
      <c r="C795" s="63" t="s">
        <v>1171</v>
      </c>
      <c r="D795" s="63" t="s">
        <v>1258</v>
      </c>
      <c r="E795" s="106"/>
      <c r="F795" s="106"/>
      <c r="G795" s="58">
        <f t="shared" si="23"/>
        <v>0</v>
      </c>
      <c r="H795" s="107"/>
      <c r="I795" s="107"/>
      <c r="J795" s="126">
        <f t="shared" si="24"/>
        <v>0</v>
      </c>
      <c r="K795" s="242"/>
      <c r="L795" s="118"/>
      <c r="M795" s="121"/>
      <c r="N795" s="270"/>
    </row>
    <row r="796" spans="1:14" ht="15.9" customHeight="1" thickBot="1" x14ac:dyDescent="0.35">
      <c r="A796" s="63" t="s">
        <v>1170</v>
      </c>
      <c r="B796" s="63" t="s">
        <v>1224</v>
      </c>
      <c r="C796" s="63" t="s">
        <v>1172</v>
      </c>
      <c r="D796" s="63" t="s">
        <v>1258</v>
      </c>
      <c r="E796" s="106"/>
      <c r="F796" s="106"/>
      <c r="G796" s="58">
        <f t="shared" si="23"/>
        <v>0</v>
      </c>
      <c r="H796" s="107"/>
      <c r="I796" s="107"/>
      <c r="J796" s="126">
        <f t="shared" si="24"/>
        <v>0</v>
      </c>
      <c r="K796" s="242"/>
      <c r="L796" s="118"/>
      <c r="M796" s="121"/>
      <c r="N796" s="270"/>
    </row>
    <row r="797" spans="1:14" ht="15.9" customHeight="1" thickBot="1" x14ac:dyDescent="0.35">
      <c r="A797" s="63" t="s">
        <v>1173</v>
      </c>
      <c r="B797" s="63" t="s">
        <v>1174</v>
      </c>
      <c r="C797" s="63" t="s">
        <v>1176</v>
      </c>
      <c r="D797" s="63" t="s">
        <v>1258</v>
      </c>
      <c r="E797" s="63">
        <v>45</v>
      </c>
      <c r="F797" s="63">
        <v>45</v>
      </c>
      <c r="G797" s="108">
        <f t="shared" si="23"/>
        <v>0</v>
      </c>
      <c r="H797" s="108"/>
      <c r="I797" s="108"/>
      <c r="J797" s="128">
        <f t="shared" si="24"/>
        <v>0</v>
      </c>
      <c r="K797" s="264"/>
      <c r="L797" s="130"/>
      <c r="M797" s="121"/>
      <c r="N797" s="270"/>
    </row>
    <row r="798" spans="1:14" ht="15.9" customHeight="1" thickBot="1" x14ac:dyDescent="0.35">
      <c r="A798" s="63" t="s">
        <v>1173</v>
      </c>
      <c r="B798" s="63" t="s">
        <v>1174</v>
      </c>
      <c r="C798" s="63" t="s">
        <v>1175</v>
      </c>
      <c r="D798" s="63" t="s">
        <v>1258</v>
      </c>
      <c r="E798" s="63"/>
      <c r="F798" s="63"/>
      <c r="G798" s="108">
        <f t="shared" si="23"/>
        <v>0</v>
      </c>
      <c r="H798" s="108">
        <v>63</v>
      </c>
      <c r="I798" s="108">
        <v>63</v>
      </c>
      <c r="J798" s="128">
        <f t="shared" si="24"/>
        <v>0</v>
      </c>
      <c r="K798" s="264"/>
      <c r="L798" s="130"/>
      <c r="M798" s="121"/>
      <c r="N798" s="270"/>
    </row>
    <row r="799" spans="1:14" ht="15.9" customHeight="1" thickBot="1" x14ac:dyDescent="0.35">
      <c r="A799" s="80">
        <v>62</v>
      </c>
      <c r="B799" s="80"/>
      <c r="C799" s="80">
        <v>135</v>
      </c>
      <c r="D799" s="80"/>
      <c r="E799" s="80">
        <v>4</v>
      </c>
      <c r="F799" s="80">
        <v>4</v>
      </c>
      <c r="G799" s="58">
        <f t="shared" si="23"/>
        <v>0</v>
      </c>
      <c r="H799" s="58"/>
      <c r="I799" s="58"/>
      <c r="J799" s="58">
        <f t="shared" si="24"/>
        <v>0</v>
      </c>
      <c r="K799" s="131"/>
      <c r="L799" s="80"/>
      <c r="M799" s="122"/>
    </row>
    <row r="800" spans="1:14" ht="15.9" customHeight="1" thickBot="1" x14ac:dyDescent="0.35">
      <c r="A800" s="80"/>
      <c r="B800" s="80"/>
      <c r="C800" s="80">
        <v>122</v>
      </c>
      <c r="D800" s="80"/>
      <c r="E800" s="80"/>
      <c r="F800" s="80"/>
      <c r="G800" s="58">
        <f t="shared" si="23"/>
        <v>0</v>
      </c>
      <c r="H800" s="108">
        <v>1</v>
      </c>
      <c r="I800" s="108">
        <v>1</v>
      </c>
      <c r="J800" s="108">
        <f t="shared" si="24"/>
        <v>0</v>
      </c>
      <c r="K800" s="24"/>
      <c r="L800" s="80"/>
      <c r="M800" s="122"/>
    </row>
    <row r="801" spans="1:13" ht="15.9" customHeight="1" thickBot="1" x14ac:dyDescent="0.35">
      <c r="A801" s="80">
        <v>101</v>
      </c>
      <c r="B801" s="80"/>
      <c r="C801" s="80">
        <v>2572378</v>
      </c>
      <c r="D801" s="80"/>
      <c r="E801" s="80">
        <v>2</v>
      </c>
      <c r="F801" s="80">
        <v>2</v>
      </c>
      <c r="G801" s="58">
        <f t="shared" si="23"/>
        <v>0</v>
      </c>
      <c r="H801" s="58"/>
      <c r="I801" s="58"/>
      <c r="J801" s="58">
        <f t="shared" si="24"/>
        <v>0</v>
      </c>
      <c r="K801" s="24"/>
      <c r="L801" s="80"/>
      <c r="M801" s="122"/>
    </row>
    <row r="802" spans="1:13" ht="15.9" customHeight="1" thickBot="1" x14ac:dyDescent="0.35">
      <c r="A802" s="80"/>
      <c r="B802" s="80"/>
      <c r="C802" s="80">
        <v>2572374</v>
      </c>
      <c r="D802" s="80"/>
      <c r="E802" s="80">
        <v>2</v>
      </c>
      <c r="F802" s="80">
        <v>2</v>
      </c>
      <c r="G802" s="58">
        <f t="shared" si="23"/>
        <v>0</v>
      </c>
      <c r="H802" s="58"/>
      <c r="I802" s="58"/>
      <c r="J802" s="58">
        <f t="shared" si="24"/>
        <v>0</v>
      </c>
      <c r="K802" s="24"/>
      <c r="L802" s="80"/>
      <c r="M802" s="122"/>
    </row>
    <row r="803" spans="1:13" ht="15.9" customHeight="1" thickBot="1" x14ac:dyDescent="0.35">
      <c r="A803" s="80"/>
      <c r="B803" s="80"/>
      <c r="C803" s="80">
        <v>2572365</v>
      </c>
      <c r="D803" s="80"/>
      <c r="E803" s="80"/>
      <c r="F803" s="80"/>
      <c r="G803" s="58">
        <f t="shared" si="23"/>
        <v>0</v>
      </c>
      <c r="H803" s="58">
        <v>1</v>
      </c>
      <c r="I803" s="58">
        <v>1</v>
      </c>
      <c r="J803" s="58">
        <f t="shared" si="24"/>
        <v>0</v>
      </c>
      <c r="K803" s="24"/>
      <c r="L803" s="80"/>
      <c r="M803" s="122"/>
    </row>
    <row r="804" spans="1:13" ht="15.9" customHeight="1" thickBot="1" x14ac:dyDescent="0.35">
      <c r="A804" s="80"/>
      <c r="B804" s="80"/>
      <c r="C804" s="80">
        <v>2572376</v>
      </c>
      <c r="D804" s="80"/>
      <c r="E804" s="80"/>
      <c r="F804" s="80"/>
      <c r="G804" s="58">
        <f t="shared" si="23"/>
        <v>0</v>
      </c>
      <c r="H804" s="58">
        <v>1</v>
      </c>
      <c r="I804" s="58">
        <v>1</v>
      </c>
      <c r="J804" s="58">
        <f t="shared" si="24"/>
        <v>0</v>
      </c>
      <c r="K804" s="24"/>
      <c r="L804" s="80"/>
      <c r="M804" s="122"/>
    </row>
    <row r="805" spans="1:13" ht="15.9" customHeight="1" thickBot="1" x14ac:dyDescent="0.35">
      <c r="A805" s="80">
        <v>170</v>
      </c>
      <c r="B805" s="80"/>
      <c r="C805" s="80">
        <v>2554784</v>
      </c>
      <c r="D805" s="80"/>
      <c r="E805" s="80">
        <v>200</v>
      </c>
      <c r="F805" s="80">
        <v>200</v>
      </c>
      <c r="G805" s="58">
        <f t="shared" si="23"/>
        <v>0</v>
      </c>
      <c r="H805" s="58"/>
      <c r="I805" s="58"/>
      <c r="J805" s="58">
        <f t="shared" si="24"/>
        <v>0</v>
      </c>
      <c r="K805" s="24"/>
      <c r="L805" s="80"/>
      <c r="M805" s="122"/>
    </row>
    <row r="806" spans="1:13" ht="15.9" customHeight="1" thickBot="1" x14ac:dyDescent="0.35">
      <c r="A806" s="80">
        <v>226</v>
      </c>
      <c r="B806" s="80"/>
      <c r="C806" s="80">
        <v>9640</v>
      </c>
      <c r="D806" s="80"/>
      <c r="E806" s="63">
        <v>0</v>
      </c>
      <c r="F806" s="63">
        <v>0</v>
      </c>
      <c r="G806" s="58">
        <f t="shared" si="23"/>
        <v>0</v>
      </c>
      <c r="H806" s="58"/>
      <c r="I806" s="58"/>
      <c r="J806" s="58">
        <f t="shared" si="24"/>
        <v>0</v>
      </c>
      <c r="K806" s="24"/>
      <c r="L806" s="80"/>
      <c r="M806" s="122"/>
    </row>
    <row r="807" spans="1:13" ht="15.9" customHeight="1" thickBot="1" x14ac:dyDescent="0.35">
      <c r="A807" s="80"/>
      <c r="B807" s="80"/>
      <c r="C807" s="80">
        <v>9627</v>
      </c>
      <c r="D807" s="80"/>
      <c r="E807" s="63">
        <v>0</v>
      </c>
      <c r="F807" s="63">
        <v>0</v>
      </c>
      <c r="G807" s="58">
        <f t="shared" si="23"/>
        <v>0</v>
      </c>
      <c r="H807" s="58"/>
      <c r="I807" s="58"/>
      <c r="J807" s="58">
        <f t="shared" si="24"/>
        <v>0</v>
      </c>
      <c r="K807" s="24"/>
      <c r="L807" s="80"/>
      <c r="M807" s="122"/>
    </row>
    <row r="808" spans="1:13" ht="15.9" customHeight="1" thickBot="1" x14ac:dyDescent="0.35">
      <c r="A808" s="80"/>
      <c r="B808" s="80"/>
      <c r="C808" s="80">
        <v>9626</v>
      </c>
      <c r="D808" s="80"/>
      <c r="E808" s="63">
        <v>0</v>
      </c>
      <c r="F808" s="63">
        <v>0</v>
      </c>
      <c r="G808" s="58">
        <f t="shared" si="23"/>
        <v>0</v>
      </c>
      <c r="H808" s="58"/>
      <c r="I808" s="58"/>
      <c r="J808" s="58">
        <f t="shared" si="24"/>
        <v>0</v>
      </c>
      <c r="K808" s="24"/>
      <c r="L808" s="80"/>
      <c r="M808" s="122"/>
    </row>
    <row r="809" spans="1:13" ht="15.9" customHeight="1" thickBot="1" x14ac:dyDescent="0.35">
      <c r="A809" s="80">
        <v>255</v>
      </c>
      <c r="B809" s="80"/>
      <c r="C809" s="80">
        <v>1706</v>
      </c>
      <c r="D809" s="80"/>
      <c r="E809" s="80">
        <v>3</v>
      </c>
      <c r="F809" s="80">
        <v>3</v>
      </c>
      <c r="G809" s="58">
        <f t="shared" si="23"/>
        <v>0</v>
      </c>
      <c r="H809" s="58"/>
      <c r="I809" s="58"/>
      <c r="J809" s="58">
        <f t="shared" si="24"/>
        <v>0</v>
      </c>
      <c r="K809" s="24"/>
      <c r="L809" s="80"/>
      <c r="M809" s="122"/>
    </row>
    <row r="810" spans="1:13" ht="15.9" customHeight="1" thickBot="1" x14ac:dyDescent="0.35">
      <c r="A810" s="80"/>
      <c r="B810" s="80"/>
      <c r="C810" s="80">
        <v>1704</v>
      </c>
      <c r="D810" s="80"/>
      <c r="E810" s="80"/>
      <c r="F810" s="80"/>
      <c r="G810" s="58">
        <f t="shared" si="23"/>
        <v>0</v>
      </c>
      <c r="H810" s="58">
        <v>2</v>
      </c>
      <c r="I810" s="58">
        <v>2</v>
      </c>
      <c r="J810" s="58">
        <f t="shared" si="24"/>
        <v>0</v>
      </c>
      <c r="K810" s="24"/>
      <c r="L810" s="80"/>
      <c r="M810" s="122"/>
    </row>
    <row r="811" spans="1:13" ht="15.9" customHeight="1" thickBot="1" x14ac:dyDescent="0.35">
      <c r="A811" s="80"/>
      <c r="B811" s="80"/>
      <c r="C811" s="80"/>
      <c r="D811" s="80"/>
      <c r="E811" s="80"/>
      <c r="F811" s="80"/>
      <c r="G811" s="58">
        <f t="shared" si="23"/>
        <v>0</v>
      </c>
      <c r="H811" s="80"/>
      <c r="I811" s="58"/>
      <c r="J811" s="58">
        <f t="shared" si="24"/>
        <v>0</v>
      </c>
      <c r="K811" s="24"/>
      <c r="L811" s="80"/>
      <c r="M811" s="122"/>
    </row>
    <row r="812" spans="1:13" ht="15.9" customHeight="1" thickBot="1" x14ac:dyDescent="0.35">
      <c r="A812" s="80"/>
      <c r="B812" s="80"/>
      <c r="C812" s="80"/>
      <c r="D812" s="80"/>
      <c r="E812" s="80"/>
      <c r="F812" s="80"/>
      <c r="G812" s="58"/>
      <c r="H812" s="80"/>
      <c r="I812" s="58"/>
      <c r="J812" s="58"/>
      <c r="K812" s="24"/>
      <c r="L812" s="80"/>
      <c r="M812" s="122"/>
    </row>
    <row r="813" spans="1:13" ht="15.9" customHeight="1" thickBot="1" x14ac:dyDescent="0.35">
      <c r="A813" s="80"/>
      <c r="B813" s="80"/>
      <c r="C813" s="80"/>
      <c r="D813" s="80"/>
      <c r="E813" s="80"/>
      <c r="F813" s="80"/>
      <c r="G813" s="58"/>
      <c r="H813" s="80"/>
      <c r="I813" s="58"/>
      <c r="J813" s="58"/>
      <c r="K813" s="24"/>
      <c r="L813" s="80"/>
      <c r="M813" s="122"/>
    </row>
    <row r="814" spans="1:13" ht="15.9" customHeight="1" thickBot="1" x14ac:dyDescent="0.35">
      <c r="A814" s="80"/>
      <c r="B814" s="80"/>
      <c r="C814" s="80"/>
      <c r="D814" s="80"/>
      <c r="E814" s="80"/>
      <c r="F814" s="80"/>
      <c r="G814" s="58"/>
      <c r="H814" s="80"/>
      <c r="I814" s="58"/>
      <c r="J814" s="58"/>
      <c r="K814" s="24"/>
      <c r="L814" s="80"/>
      <c r="M814" s="122"/>
    </row>
    <row r="815" spans="1:13" ht="15.9" customHeight="1" thickBot="1" x14ac:dyDescent="0.35">
      <c r="A815" s="80"/>
      <c r="B815" s="80"/>
      <c r="C815" s="80"/>
      <c r="D815" s="80"/>
      <c r="E815" s="80"/>
      <c r="F815" s="80"/>
      <c r="G815" s="58"/>
      <c r="H815" s="80"/>
      <c r="I815" s="58"/>
      <c r="J815" s="58"/>
      <c r="K815" s="24"/>
      <c r="L815" s="80"/>
      <c r="M815" s="122"/>
    </row>
    <row r="816" spans="1:13" ht="15.9" customHeight="1" thickBot="1" x14ac:dyDescent="0.35">
      <c r="A816" s="80"/>
      <c r="B816" s="80"/>
      <c r="C816" s="80"/>
      <c r="D816" s="80"/>
      <c r="E816" s="80"/>
      <c r="F816" s="80"/>
      <c r="G816" s="58"/>
      <c r="H816" s="80"/>
      <c r="I816" s="58"/>
      <c r="J816" s="58"/>
      <c r="K816" s="24"/>
      <c r="L816" s="80"/>
      <c r="M816" s="122"/>
    </row>
    <row r="817" spans="1:13" ht="15.9" customHeight="1" thickBot="1" x14ac:dyDescent="0.35">
      <c r="A817" s="80"/>
      <c r="B817" s="80"/>
      <c r="C817" s="80"/>
      <c r="D817" s="80"/>
      <c r="E817" s="80"/>
      <c r="F817" s="80"/>
      <c r="G817" s="58"/>
      <c r="H817" s="80"/>
      <c r="I817" s="58"/>
      <c r="J817" s="58"/>
      <c r="K817" s="24"/>
      <c r="L817" s="80"/>
      <c r="M817" s="122"/>
    </row>
    <row r="818" spans="1:13" ht="15.9" customHeight="1" thickBot="1" x14ac:dyDescent="0.35">
      <c r="A818" s="80"/>
      <c r="B818" s="80"/>
      <c r="C818" s="80"/>
      <c r="D818" s="80"/>
      <c r="E818" s="80"/>
      <c r="F818" s="80"/>
      <c r="G818" s="58"/>
      <c r="H818" s="80"/>
      <c r="I818" s="58"/>
      <c r="J818" s="58"/>
      <c r="K818" s="24"/>
      <c r="L818" s="80"/>
      <c r="M818" s="122"/>
    </row>
    <row r="819" spans="1:13" ht="15.9" customHeight="1" thickBot="1" x14ac:dyDescent="0.35">
      <c r="A819" s="80"/>
      <c r="B819" s="80"/>
      <c r="C819" s="80"/>
      <c r="D819" s="80"/>
      <c r="E819" s="80"/>
      <c r="F819" s="80"/>
      <c r="G819" s="58"/>
      <c r="H819" s="80"/>
      <c r="I819" s="58"/>
      <c r="J819" s="58"/>
      <c r="K819" s="24"/>
      <c r="L819" s="80"/>
      <c r="M819" s="122"/>
    </row>
    <row r="820" spans="1:13" ht="15.9" customHeight="1" thickBot="1" x14ac:dyDescent="0.35">
      <c r="A820" s="80"/>
      <c r="B820" s="80"/>
      <c r="C820" s="80"/>
      <c r="D820" s="80"/>
      <c r="E820" s="80"/>
      <c r="F820" s="80"/>
      <c r="G820" s="58"/>
      <c r="H820" s="80"/>
      <c r="I820" s="58"/>
      <c r="J820" s="58"/>
      <c r="K820" s="24"/>
      <c r="L820" s="80"/>
      <c r="M820" s="122"/>
    </row>
    <row r="821" spans="1:13" ht="15.9" customHeight="1" thickBot="1" x14ac:dyDescent="0.35">
      <c r="A821" s="80"/>
      <c r="B821" s="80"/>
      <c r="C821" s="80"/>
      <c r="D821" s="80"/>
      <c r="E821" s="80"/>
      <c r="F821" s="80"/>
      <c r="G821" s="58"/>
      <c r="H821" s="80"/>
      <c r="I821" s="58"/>
      <c r="J821" s="58"/>
      <c r="K821" s="24"/>
      <c r="L821" s="80"/>
      <c r="M821" s="122"/>
    </row>
    <row r="822" spans="1:13" ht="15.9" customHeight="1" thickBot="1" x14ac:dyDescent="0.35">
      <c r="A822" s="80"/>
      <c r="B822" s="80"/>
      <c r="C822" s="80"/>
      <c r="D822" s="80"/>
      <c r="E822" s="80"/>
      <c r="F822" s="80"/>
      <c r="G822" s="58"/>
      <c r="H822" s="80"/>
      <c r="I822" s="58"/>
      <c r="J822" s="58"/>
      <c r="K822" s="24"/>
      <c r="L822" s="80"/>
      <c r="M822" s="122"/>
    </row>
    <row r="823" spans="1:13" ht="15.9" customHeight="1" thickBot="1" x14ac:dyDescent="0.35">
      <c r="A823" s="80"/>
      <c r="B823" s="80"/>
      <c r="C823" s="80"/>
      <c r="D823" s="80"/>
      <c r="E823" s="80"/>
      <c r="F823" s="80"/>
      <c r="G823" s="58"/>
      <c r="H823" s="80"/>
      <c r="I823" s="58"/>
      <c r="J823" s="58"/>
      <c r="K823" s="24"/>
      <c r="L823" s="80"/>
      <c r="M823" s="122"/>
    </row>
    <row r="824" spans="1:13" ht="15.9" customHeight="1" thickBot="1" x14ac:dyDescent="0.35">
      <c r="A824" s="80"/>
      <c r="B824" s="80"/>
      <c r="C824" s="80"/>
      <c r="D824" s="80"/>
      <c r="E824" s="80"/>
      <c r="F824" s="80"/>
      <c r="G824" s="58"/>
      <c r="H824" s="80"/>
      <c r="I824" s="58"/>
      <c r="J824" s="58"/>
      <c r="K824" s="24"/>
      <c r="L824" s="80"/>
      <c r="M824" s="122"/>
    </row>
    <row r="825" spans="1:13" ht="15.9" customHeight="1" thickBot="1" x14ac:dyDescent="0.35">
      <c r="A825" s="80"/>
      <c r="B825" s="80"/>
      <c r="C825" s="80"/>
      <c r="D825" s="80"/>
      <c r="E825" s="80"/>
      <c r="F825" s="80"/>
      <c r="G825" s="58"/>
      <c r="H825" s="80"/>
      <c r="I825" s="58"/>
      <c r="J825" s="58"/>
      <c r="K825" s="24"/>
      <c r="L825" s="80"/>
      <c r="M825" s="122"/>
    </row>
    <row r="826" spans="1:13" ht="15.9" customHeight="1" thickBot="1" x14ac:dyDescent="0.35">
      <c r="A826" s="80"/>
      <c r="B826" s="80"/>
      <c r="C826" s="80"/>
      <c r="D826" s="80"/>
      <c r="E826" s="80"/>
      <c r="F826" s="80"/>
      <c r="G826" s="58"/>
      <c r="H826" s="80"/>
      <c r="I826" s="58"/>
      <c r="J826" s="58"/>
      <c r="K826" s="24"/>
      <c r="L826" s="80"/>
      <c r="M826" s="122"/>
    </row>
    <row r="827" spans="1:13" ht="15.9" customHeight="1" thickBot="1" x14ac:dyDescent="0.35">
      <c r="A827" s="80"/>
      <c r="B827" s="80"/>
      <c r="C827" s="80"/>
      <c r="D827" s="80"/>
      <c r="E827" s="80"/>
      <c r="F827" s="80"/>
      <c r="G827" s="58"/>
      <c r="H827" s="80"/>
      <c r="I827" s="58"/>
      <c r="J827" s="58"/>
      <c r="K827" s="24"/>
      <c r="L827" s="80"/>
      <c r="M827" s="122"/>
    </row>
    <row r="828" spans="1:13" ht="15.9" customHeight="1" x14ac:dyDescent="0.3">
      <c r="G828" s="93">
        <f>SUM(G7:G827)-L828</f>
        <v>0</v>
      </c>
      <c r="J828" s="93">
        <f>SUM(J7:J827)</f>
        <v>0</v>
      </c>
      <c r="K828" s="82">
        <f>SUM(K7:K827)</f>
        <v>0</v>
      </c>
      <c r="L828" s="82">
        <f>SUM(L7:L827)</f>
        <v>0</v>
      </c>
    </row>
    <row r="829" spans="1:13" ht="15.9" customHeight="1" x14ac:dyDescent="0.3">
      <c r="G829" s="101"/>
      <c r="J829" s="101"/>
    </row>
    <row r="830" spans="1:13" ht="15.9" customHeight="1" x14ac:dyDescent="0.3"/>
    <row r="831" spans="1:13" ht="15.9" customHeight="1" x14ac:dyDescent="0.3"/>
    <row r="832" spans="1:13" ht="15.9" customHeight="1" x14ac:dyDescent="0.3"/>
    <row r="833" ht="15.9" customHeight="1" x14ac:dyDescent="0.3"/>
    <row r="834" ht="15.9" customHeight="1" x14ac:dyDescent="0.3"/>
    <row r="835" ht="15.9" customHeight="1" x14ac:dyDescent="0.3"/>
    <row r="836" ht="15.9" customHeight="1" x14ac:dyDescent="0.3"/>
    <row r="837" ht="15.9" customHeight="1" x14ac:dyDescent="0.3"/>
    <row r="838" ht="15.9" customHeight="1" x14ac:dyDescent="0.3"/>
    <row r="839" ht="15.9" customHeight="1" x14ac:dyDescent="0.3"/>
    <row r="840" ht="15.9" customHeight="1" x14ac:dyDescent="0.3"/>
    <row r="841" ht="15.9" customHeight="1" x14ac:dyDescent="0.3"/>
    <row r="842" ht="15.9" customHeight="1" x14ac:dyDescent="0.3"/>
    <row r="843" ht="15.9" customHeight="1" x14ac:dyDescent="0.3"/>
    <row r="844" ht="15.9" customHeight="1" x14ac:dyDescent="0.3"/>
    <row r="845" ht="15.9" customHeight="1" x14ac:dyDescent="0.3"/>
    <row r="846" ht="15.9" customHeight="1" x14ac:dyDescent="0.3"/>
    <row r="847" ht="15.9" customHeight="1" x14ac:dyDescent="0.3"/>
    <row r="848" ht="15.9" customHeight="1" x14ac:dyDescent="0.3"/>
    <row r="849" ht="15.9" customHeight="1" x14ac:dyDescent="0.3"/>
    <row r="850" ht="15.9" customHeight="1" x14ac:dyDescent="0.3"/>
    <row r="851" ht="15.9" customHeight="1" x14ac:dyDescent="0.3"/>
    <row r="852" ht="15.9" customHeight="1" x14ac:dyDescent="0.3"/>
    <row r="853" ht="15.9" customHeight="1" x14ac:dyDescent="0.3"/>
    <row r="854" ht="15.9" customHeight="1" x14ac:dyDescent="0.3"/>
    <row r="855" ht="15.9" customHeight="1" x14ac:dyDescent="0.3"/>
    <row r="856" ht="15.9" customHeight="1" x14ac:dyDescent="0.3"/>
    <row r="857" ht="15.9" customHeight="1" x14ac:dyDescent="0.3"/>
    <row r="858" ht="15.9" customHeight="1" x14ac:dyDescent="0.3"/>
    <row r="859" ht="15.9" customHeight="1" x14ac:dyDescent="0.3"/>
    <row r="860" ht="15.9" customHeight="1" x14ac:dyDescent="0.3"/>
    <row r="861" ht="15.9" customHeight="1" x14ac:dyDescent="0.3"/>
    <row r="862" ht="15.9" customHeight="1" x14ac:dyDescent="0.3"/>
    <row r="863" ht="15.9" customHeight="1" x14ac:dyDescent="0.3"/>
    <row r="864" ht="15.9" customHeight="1" x14ac:dyDescent="0.3"/>
    <row r="865" ht="15.9" customHeight="1" x14ac:dyDescent="0.3"/>
    <row r="866" ht="15.9" customHeight="1" x14ac:dyDescent="0.3"/>
    <row r="867" ht="15.9" customHeight="1" x14ac:dyDescent="0.3"/>
    <row r="868" ht="15.9" customHeight="1" x14ac:dyDescent="0.3"/>
    <row r="869" ht="15.9" customHeight="1" x14ac:dyDescent="0.3"/>
    <row r="870" ht="15.9" customHeight="1" x14ac:dyDescent="0.3"/>
    <row r="871" ht="15.9" customHeight="1" x14ac:dyDescent="0.3"/>
    <row r="872" ht="15.9" customHeight="1" x14ac:dyDescent="0.3"/>
    <row r="873" ht="15.9" customHeight="1" x14ac:dyDescent="0.3"/>
    <row r="874" ht="15.9" customHeight="1" x14ac:dyDescent="0.3"/>
    <row r="875" ht="15.9" customHeight="1" x14ac:dyDescent="0.3"/>
    <row r="876" ht="15.9" customHeight="1" x14ac:dyDescent="0.3"/>
    <row r="877" ht="15.9" customHeight="1" x14ac:dyDescent="0.3"/>
    <row r="878" ht="15.9" customHeight="1" x14ac:dyDescent="0.3"/>
    <row r="879" ht="15.9" customHeight="1" x14ac:dyDescent="0.3"/>
    <row r="880" ht="15.9" customHeight="1" x14ac:dyDescent="0.3"/>
    <row r="881" ht="15.9" customHeight="1" x14ac:dyDescent="0.3"/>
    <row r="882" ht="15.9" customHeight="1" x14ac:dyDescent="0.3"/>
    <row r="883" ht="15.9" customHeight="1" x14ac:dyDescent="0.3"/>
    <row r="884" ht="15.9" customHeight="1" x14ac:dyDescent="0.3"/>
    <row r="885" ht="15.9" customHeight="1" x14ac:dyDescent="0.3"/>
    <row r="886" ht="15.9" customHeight="1" x14ac:dyDescent="0.3"/>
    <row r="887" ht="15.9" customHeight="1" x14ac:dyDescent="0.3"/>
    <row r="888" ht="15.9" customHeight="1" x14ac:dyDescent="0.3"/>
    <row r="889" ht="15.9" customHeight="1" x14ac:dyDescent="0.3"/>
    <row r="890" ht="15.9" customHeight="1" x14ac:dyDescent="0.3"/>
    <row r="891" ht="15.9" customHeight="1" x14ac:dyDescent="0.3"/>
    <row r="892" ht="15.9" customHeight="1" x14ac:dyDescent="0.3"/>
    <row r="893" ht="15.9" customHeight="1" x14ac:dyDescent="0.3"/>
    <row r="894" ht="15.9" customHeight="1" x14ac:dyDescent="0.3"/>
    <row r="895" ht="15.9" customHeight="1" x14ac:dyDescent="0.3"/>
    <row r="896" ht="15.9" customHeight="1" x14ac:dyDescent="0.3"/>
    <row r="897" ht="15.9" customHeight="1" x14ac:dyDescent="0.3"/>
    <row r="898" ht="15.9" customHeight="1" x14ac:dyDescent="0.3"/>
    <row r="899" ht="15.9" customHeight="1" x14ac:dyDescent="0.3"/>
    <row r="900" ht="15.9" customHeight="1" x14ac:dyDescent="0.3"/>
    <row r="901" ht="15.9" customHeight="1" x14ac:dyDescent="0.3"/>
    <row r="902" ht="15.9" customHeight="1" x14ac:dyDescent="0.3"/>
    <row r="903" ht="15.9" customHeight="1" x14ac:dyDescent="0.3"/>
    <row r="904" ht="15.9" customHeight="1" x14ac:dyDescent="0.3"/>
    <row r="905" ht="15.9" customHeight="1" x14ac:dyDescent="0.3"/>
    <row r="906" ht="15.9" customHeight="1" x14ac:dyDescent="0.3"/>
    <row r="907" ht="15.9" customHeight="1" x14ac:dyDescent="0.3"/>
    <row r="908" ht="15.9" customHeight="1" x14ac:dyDescent="0.3"/>
    <row r="909" ht="15.9" customHeight="1" x14ac:dyDescent="0.3"/>
    <row r="910" ht="15.9" customHeight="1" x14ac:dyDescent="0.3"/>
    <row r="911" ht="15.9" customHeight="1" x14ac:dyDescent="0.3"/>
    <row r="912" ht="15.9" customHeight="1" x14ac:dyDescent="0.3"/>
    <row r="913" ht="15.9" customHeight="1" x14ac:dyDescent="0.3"/>
    <row r="914" ht="15.9" customHeight="1" x14ac:dyDescent="0.3"/>
    <row r="915" ht="15.9" customHeight="1" x14ac:dyDescent="0.3"/>
    <row r="916" ht="15.9" customHeight="1" x14ac:dyDescent="0.3"/>
    <row r="917" ht="15.9" customHeight="1" x14ac:dyDescent="0.3"/>
    <row r="918" ht="15.9" customHeight="1" x14ac:dyDescent="0.3"/>
    <row r="919" ht="15.9" customHeight="1" x14ac:dyDescent="0.3"/>
    <row r="920" ht="15.9" customHeight="1" x14ac:dyDescent="0.3"/>
    <row r="921" ht="15.9" customHeight="1" x14ac:dyDescent="0.3"/>
    <row r="922" ht="15.9" customHeight="1" x14ac:dyDescent="0.3"/>
    <row r="923" ht="15.9" customHeight="1" x14ac:dyDescent="0.3"/>
    <row r="924" ht="15.9" customHeight="1" x14ac:dyDescent="0.3"/>
    <row r="925" ht="15.9" customHeight="1" x14ac:dyDescent="0.3"/>
    <row r="926" ht="15.9" customHeight="1" x14ac:dyDescent="0.3"/>
    <row r="927" ht="15.9" customHeight="1" x14ac:dyDescent="0.3"/>
    <row r="928" ht="15.9" customHeight="1" x14ac:dyDescent="0.3"/>
    <row r="929" ht="15.9" customHeight="1" x14ac:dyDescent="0.3"/>
    <row r="930" ht="15.9" customHeight="1" x14ac:dyDescent="0.3"/>
    <row r="931" ht="15.9" customHeight="1" x14ac:dyDescent="0.3"/>
    <row r="932" ht="15.9" customHeight="1" x14ac:dyDescent="0.3"/>
    <row r="933" ht="15.9" customHeight="1" x14ac:dyDescent="0.3"/>
    <row r="934" ht="15.9" customHeight="1" x14ac:dyDescent="0.3"/>
    <row r="935" ht="15.9" customHeight="1" x14ac:dyDescent="0.3"/>
    <row r="936" ht="15.9" customHeight="1" x14ac:dyDescent="0.3"/>
    <row r="937" ht="15.9" customHeight="1" x14ac:dyDescent="0.3"/>
    <row r="938" ht="15.9" customHeight="1" x14ac:dyDescent="0.3"/>
    <row r="939" ht="15.9" customHeight="1" x14ac:dyDescent="0.3"/>
    <row r="940" ht="15.9" customHeight="1" x14ac:dyDescent="0.3"/>
    <row r="941" ht="15.9" customHeight="1" x14ac:dyDescent="0.3"/>
    <row r="942" ht="15.9" customHeight="1" x14ac:dyDescent="0.3"/>
    <row r="943" ht="15.9" customHeight="1" x14ac:dyDescent="0.3"/>
    <row r="944" ht="15.9" customHeight="1" x14ac:dyDescent="0.3"/>
    <row r="945" ht="15.9" customHeight="1" x14ac:dyDescent="0.3"/>
    <row r="946" ht="15.9" customHeight="1" x14ac:dyDescent="0.3"/>
    <row r="947" ht="15.9" customHeight="1" x14ac:dyDescent="0.3"/>
    <row r="948" ht="15.9" customHeight="1" x14ac:dyDescent="0.3"/>
    <row r="949" ht="15.9" customHeight="1" x14ac:dyDescent="0.3"/>
    <row r="950" ht="15.9" customHeight="1" x14ac:dyDescent="0.3"/>
    <row r="951" ht="15.9" customHeight="1" x14ac:dyDescent="0.3"/>
    <row r="952" ht="15.9" customHeight="1" x14ac:dyDescent="0.3"/>
    <row r="953" ht="15.9" customHeight="1" x14ac:dyDescent="0.3"/>
    <row r="954" ht="15.9" customHeight="1" x14ac:dyDescent="0.3"/>
    <row r="955" ht="15.9" customHeight="1" x14ac:dyDescent="0.3"/>
    <row r="956" ht="15.9" customHeight="1" x14ac:dyDescent="0.3"/>
    <row r="957" ht="15.9" customHeight="1" x14ac:dyDescent="0.3"/>
    <row r="958" ht="15.9" customHeight="1" x14ac:dyDescent="0.3"/>
    <row r="959" ht="15.9" customHeight="1" x14ac:dyDescent="0.3"/>
    <row r="960" ht="15.9" customHeight="1" x14ac:dyDescent="0.3"/>
    <row r="961" ht="15.9" customHeight="1" x14ac:dyDescent="0.3"/>
    <row r="962" ht="15.9" customHeight="1" x14ac:dyDescent="0.3"/>
    <row r="963" ht="15.9" customHeight="1" x14ac:dyDescent="0.3"/>
    <row r="964" ht="15.9" customHeight="1" x14ac:dyDescent="0.3"/>
    <row r="965" ht="15.9" customHeight="1" x14ac:dyDescent="0.3"/>
    <row r="966" ht="15.9" customHeight="1" x14ac:dyDescent="0.3"/>
    <row r="967" ht="15.9" customHeight="1" x14ac:dyDescent="0.3"/>
    <row r="968" ht="15.9" customHeight="1" x14ac:dyDescent="0.3"/>
    <row r="969" ht="15.9" customHeight="1" x14ac:dyDescent="0.3"/>
    <row r="970" ht="15.9" customHeight="1" x14ac:dyDescent="0.3"/>
    <row r="971" ht="15.9" customHeight="1" x14ac:dyDescent="0.3"/>
    <row r="972" ht="15.9" customHeight="1" x14ac:dyDescent="0.3"/>
    <row r="973" ht="15.9" customHeight="1" x14ac:dyDescent="0.3"/>
    <row r="974" ht="15.9" customHeight="1" x14ac:dyDescent="0.3"/>
    <row r="975" ht="15.9" customHeight="1" x14ac:dyDescent="0.3"/>
    <row r="976" ht="15.9" customHeight="1" x14ac:dyDescent="0.3"/>
    <row r="977" ht="15.9" customHeight="1" x14ac:dyDescent="0.3"/>
    <row r="978" ht="15.9" customHeight="1" x14ac:dyDescent="0.3"/>
    <row r="979" ht="15.9" customHeight="1" x14ac:dyDescent="0.3"/>
    <row r="980" ht="15.9" customHeight="1" x14ac:dyDescent="0.3"/>
    <row r="981" ht="15.9" customHeight="1" x14ac:dyDescent="0.3"/>
    <row r="982" ht="15.9" customHeight="1" x14ac:dyDescent="0.3"/>
    <row r="983" ht="15.9" customHeight="1" x14ac:dyDescent="0.3"/>
    <row r="984" ht="15.9" customHeight="1" x14ac:dyDescent="0.3"/>
    <row r="985" ht="15.9" customHeight="1" x14ac:dyDescent="0.3"/>
    <row r="986" ht="15.9" customHeight="1" x14ac:dyDescent="0.3"/>
    <row r="987" ht="15.9" customHeight="1" x14ac:dyDescent="0.3"/>
    <row r="988" ht="15.9" customHeight="1" x14ac:dyDescent="0.3"/>
    <row r="989" ht="15.9" customHeight="1" x14ac:dyDescent="0.3"/>
    <row r="990" ht="15.9" customHeight="1" x14ac:dyDescent="0.3"/>
    <row r="991" ht="15.9" customHeight="1" x14ac:dyDescent="0.3"/>
    <row r="992" ht="15.9" customHeight="1" x14ac:dyDescent="0.3"/>
    <row r="993" ht="15.9" customHeight="1" x14ac:dyDescent="0.3"/>
    <row r="994" ht="15.9" customHeight="1" x14ac:dyDescent="0.3"/>
    <row r="995" ht="15.9" customHeight="1" x14ac:dyDescent="0.3"/>
    <row r="996" ht="15.9" customHeight="1" x14ac:dyDescent="0.3"/>
    <row r="997" ht="15.9" customHeight="1" x14ac:dyDescent="0.3"/>
    <row r="998" ht="15.9" customHeight="1" x14ac:dyDescent="0.3"/>
    <row r="999" ht="15.9" customHeight="1" x14ac:dyDescent="0.3"/>
    <row r="1000" ht="15.9" customHeight="1" x14ac:dyDescent="0.3"/>
    <row r="1001" ht="15.9" customHeight="1" x14ac:dyDescent="0.3"/>
    <row r="1002" ht="15.9" customHeight="1" x14ac:dyDescent="0.3"/>
    <row r="1003" ht="15.9" customHeight="1" x14ac:dyDescent="0.3"/>
    <row r="1004" ht="15.9" customHeight="1" x14ac:dyDescent="0.3"/>
    <row r="1005" ht="15.9" customHeight="1" x14ac:dyDescent="0.3"/>
    <row r="1006" ht="15.9" customHeight="1" x14ac:dyDescent="0.3"/>
    <row r="1007" ht="15.9" customHeight="1" x14ac:dyDescent="0.3"/>
    <row r="1008" ht="15.9" customHeight="1" x14ac:dyDescent="0.3"/>
    <row r="1009" ht="15.9" customHeight="1" x14ac:dyDescent="0.3"/>
    <row r="1010" ht="15.9" customHeight="1" x14ac:dyDescent="0.3"/>
    <row r="1011" ht="15.9" customHeight="1" x14ac:dyDescent="0.3"/>
    <row r="1012" ht="15.9" customHeight="1" x14ac:dyDescent="0.3"/>
    <row r="1013" ht="15.9" customHeight="1" x14ac:dyDescent="0.3"/>
    <row r="1014" ht="15.9" customHeight="1" x14ac:dyDescent="0.3"/>
    <row r="1015" ht="15.9" customHeight="1" x14ac:dyDescent="0.3"/>
    <row r="1016" ht="15.9" customHeight="1" x14ac:dyDescent="0.3"/>
    <row r="1017" ht="15.9" customHeight="1" x14ac:dyDescent="0.3"/>
    <row r="1018" ht="15.9" customHeight="1" x14ac:dyDescent="0.3"/>
    <row r="1019" ht="15.9" customHeight="1" x14ac:dyDescent="0.3"/>
    <row r="1020" ht="15.9" customHeight="1" x14ac:dyDescent="0.3"/>
    <row r="1021" ht="15.9" customHeight="1" x14ac:dyDescent="0.3"/>
    <row r="1022" ht="15.9" customHeight="1" x14ac:dyDescent="0.3"/>
    <row r="1023" ht="15.9" customHeight="1" x14ac:dyDescent="0.3"/>
    <row r="1024" ht="15.9" customHeight="1" x14ac:dyDescent="0.3"/>
    <row r="1025" ht="15.9" customHeight="1" x14ac:dyDescent="0.3"/>
    <row r="1026" ht="15.9" customHeight="1" x14ac:dyDescent="0.3"/>
    <row r="1027" ht="15.9" customHeight="1" x14ac:dyDescent="0.3"/>
    <row r="1028" ht="15.9" customHeight="1" x14ac:dyDescent="0.3"/>
    <row r="1029" ht="15.9" customHeight="1" x14ac:dyDescent="0.3"/>
    <row r="1030" ht="15.9" customHeight="1" x14ac:dyDescent="0.3"/>
    <row r="1031" ht="15.9" customHeight="1" x14ac:dyDescent="0.3"/>
    <row r="1032" ht="15.9" customHeight="1" x14ac:dyDescent="0.3"/>
    <row r="1033" ht="15.9" customHeight="1" x14ac:dyDescent="0.3"/>
    <row r="1034" ht="15.9" customHeight="1" x14ac:dyDescent="0.3"/>
    <row r="1035" ht="15.9" customHeight="1" x14ac:dyDescent="0.3"/>
    <row r="1036" ht="15.9" customHeight="1" x14ac:dyDescent="0.3"/>
    <row r="1037" ht="15.9" customHeight="1" x14ac:dyDescent="0.3"/>
    <row r="1038" ht="15.9" customHeight="1" x14ac:dyDescent="0.3"/>
    <row r="1039" ht="15.9" customHeight="1" x14ac:dyDescent="0.3"/>
    <row r="1040" ht="15.9" customHeight="1" x14ac:dyDescent="0.3"/>
    <row r="1041" ht="15.9" customHeight="1" x14ac:dyDescent="0.3"/>
    <row r="1042" ht="15.9" customHeight="1" x14ac:dyDescent="0.3"/>
    <row r="1043" ht="15.9" customHeight="1" x14ac:dyDescent="0.3"/>
    <row r="1044" ht="15.9" customHeight="1" x14ac:dyDescent="0.3"/>
    <row r="1045" ht="15.9" customHeight="1" x14ac:dyDescent="0.3"/>
    <row r="1046" ht="15.9" customHeight="1" x14ac:dyDescent="0.3"/>
    <row r="1047" ht="15.9" customHeight="1" x14ac:dyDescent="0.3"/>
    <row r="1048" ht="15.9" customHeight="1" x14ac:dyDescent="0.3"/>
    <row r="1049" ht="15.9" customHeight="1" x14ac:dyDescent="0.3"/>
    <row r="1050" ht="15.9" customHeight="1" x14ac:dyDescent="0.3"/>
    <row r="1051" ht="15.9" customHeight="1" x14ac:dyDescent="0.3"/>
    <row r="1052" ht="15.9" customHeight="1" x14ac:dyDescent="0.3"/>
    <row r="1053" ht="15.9" customHeight="1" x14ac:dyDescent="0.3"/>
    <row r="1054" ht="15.9" customHeight="1" x14ac:dyDescent="0.3"/>
    <row r="1055" ht="15.9" customHeight="1" x14ac:dyDescent="0.3"/>
    <row r="1056" ht="15.9" customHeight="1" x14ac:dyDescent="0.3"/>
    <row r="1057" ht="15.9" customHeight="1" x14ac:dyDescent="0.3"/>
    <row r="1058" ht="15.9" customHeight="1" x14ac:dyDescent="0.3"/>
    <row r="1059" ht="15.9" customHeight="1" x14ac:dyDescent="0.3"/>
    <row r="1060" ht="15.9" customHeight="1" x14ac:dyDescent="0.3"/>
    <row r="1061" ht="15.9" customHeight="1" x14ac:dyDescent="0.3"/>
    <row r="1062" ht="15.9" customHeight="1" x14ac:dyDescent="0.3"/>
    <row r="1063" ht="15.9" customHeight="1" x14ac:dyDescent="0.3"/>
    <row r="1064" ht="15.9" customHeight="1" x14ac:dyDescent="0.3"/>
    <row r="1065" ht="15.9" customHeight="1" x14ac:dyDescent="0.3"/>
    <row r="1066" ht="15.9" customHeight="1" x14ac:dyDescent="0.3"/>
    <row r="1067" ht="15.9" customHeight="1" x14ac:dyDescent="0.3"/>
    <row r="1068" ht="15.9" customHeight="1" x14ac:dyDescent="0.3"/>
    <row r="1069" ht="15.9" customHeight="1" x14ac:dyDescent="0.3"/>
    <row r="1070" ht="15.9" customHeight="1" x14ac:dyDescent="0.3"/>
    <row r="1071" ht="15.9" customHeight="1" x14ac:dyDescent="0.3"/>
    <row r="1072" ht="15.9" customHeight="1" x14ac:dyDescent="0.3"/>
    <row r="1073" ht="15.9" customHeight="1" x14ac:dyDescent="0.3"/>
    <row r="1074" ht="15.9" customHeight="1" x14ac:dyDescent="0.3"/>
    <row r="1075" ht="15.9" customHeight="1" x14ac:dyDescent="0.3"/>
    <row r="1076" ht="15.9" customHeight="1" x14ac:dyDescent="0.3"/>
    <row r="1077" ht="15.9" customHeight="1" x14ac:dyDescent="0.3"/>
    <row r="1078" ht="15.9" customHeight="1" x14ac:dyDescent="0.3"/>
    <row r="1079" ht="15.9" customHeight="1" x14ac:dyDescent="0.3"/>
    <row r="1080" ht="15.9" customHeight="1" x14ac:dyDescent="0.3"/>
    <row r="1081" ht="15.9" customHeight="1" x14ac:dyDescent="0.3"/>
    <row r="1082" ht="15.9" customHeight="1" x14ac:dyDescent="0.3"/>
    <row r="1083" ht="15.9" customHeight="1" x14ac:dyDescent="0.3"/>
    <row r="1084" ht="15.9" customHeight="1" x14ac:dyDescent="0.3"/>
    <row r="1085" ht="15.9" customHeight="1" x14ac:dyDescent="0.3"/>
    <row r="1086" ht="15.9" customHeight="1" x14ac:dyDescent="0.3"/>
    <row r="1087" ht="15.9" customHeight="1" x14ac:dyDescent="0.3"/>
    <row r="1088" ht="15.9" customHeight="1" x14ac:dyDescent="0.3"/>
    <row r="1089" ht="15.9" customHeight="1" x14ac:dyDescent="0.3"/>
    <row r="1090" ht="15.9" customHeight="1" x14ac:dyDescent="0.3"/>
    <row r="1091" ht="15.9" customHeight="1" x14ac:dyDescent="0.3"/>
    <row r="1092" ht="15.9" customHeight="1" x14ac:dyDescent="0.3"/>
    <row r="1093" ht="15.9" customHeight="1" x14ac:dyDescent="0.3"/>
    <row r="1094" ht="15.9" customHeight="1" x14ac:dyDescent="0.3"/>
    <row r="1095" ht="15.9" customHeight="1" x14ac:dyDescent="0.3"/>
    <row r="1096" ht="15.9" customHeight="1" x14ac:dyDescent="0.3"/>
    <row r="1097" ht="15.9" customHeight="1" x14ac:dyDescent="0.3"/>
    <row r="1098" ht="15.9" customHeight="1" x14ac:dyDescent="0.3"/>
    <row r="1099" ht="15.9" customHeight="1" x14ac:dyDescent="0.3"/>
    <row r="1100" ht="15.9" customHeight="1" x14ac:dyDescent="0.3"/>
    <row r="1101" ht="15.9" customHeight="1" x14ac:dyDescent="0.3"/>
    <row r="1102" ht="15.9" customHeight="1" x14ac:dyDescent="0.3"/>
    <row r="1103" ht="15.9" customHeight="1" x14ac:dyDescent="0.3"/>
    <row r="1104" ht="15.9" customHeight="1" x14ac:dyDescent="0.3"/>
    <row r="1105" ht="15.9" customHeight="1" x14ac:dyDescent="0.3"/>
    <row r="1106" ht="15.9" customHeight="1" x14ac:dyDescent="0.3"/>
    <row r="1107" ht="15.9" customHeight="1" x14ac:dyDescent="0.3"/>
    <row r="1108" ht="15.9" customHeight="1" x14ac:dyDescent="0.3"/>
    <row r="1109" ht="15.9" customHeight="1" x14ac:dyDescent="0.3"/>
    <row r="1110" ht="15.9" customHeight="1" x14ac:dyDescent="0.3"/>
    <row r="1111" ht="15.9" customHeight="1" x14ac:dyDescent="0.3"/>
    <row r="1112" ht="15.9" customHeight="1" x14ac:dyDescent="0.3"/>
    <row r="1113" ht="15.9" customHeight="1" x14ac:dyDescent="0.3"/>
    <row r="1114" ht="15.9" customHeight="1" x14ac:dyDescent="0.3"/>
    <row r="1115" ht="15.9" customHeight="1" x14ac:dyDescent="0.3"/>
    <row r="1116" ht="15.9" customHeight="1" x14ac:dyDescent="0.3"/>
    <row r="1117" ht="15.9" customHeight="1" x14ac:dyDescent="0.3"/>
    <row r="1118" ht="15.9" customHeight="1" x14ac:dyDescent="0.3"/>
    <row r="1119" ht="15.9" customHeight="1" x14ac:dyDescent="0.3"/>
    <row r="1120" ht="15.9" customHeight="1" x14ac:dyDescent="0.3"/>
    <row r="1121" ht="15.9" customHeight="1" x14ac:dyDescent="0.3"/>
    <row r="1122" ht="15.9" customHeight="1" x14ac:dyDescent="0.3"/>
    <row r="1123" ht="15.9" customHeight="1" x14ac:dyDescent="0.3"/>
    <row r="1124" ht="15.9" customHeight="1" x14ac:dyDescent="0.3"/>
    <row r="1125" ht="15.9" customHeight="1" x14ac:dyDescent="0.3"/>
    <row r="1126" ht="15.9" customHeight="1" x14ac:dyDescent="0.3"/>
    <row r="1127" ht="15.9" customHeight="1" x14ac:dyDescent="0.3"/>
    <row r="1128" ht="15.9" customHeight="1" x14ac:dyDescent="0.3"/>
    <row r="1129" ht="15.9" customHeight="1" x14ac:dyDescent="0.3"/>
    <row r="1130" ht="15.9" customHeight="1" x14ac:dyDescent="0.3"/>
    <row r="1131" ht="15.9" customHeight="1" x14ac:dyDescent="0.3"/>
    <row r="1132" ht="15.9" customHeight="1" x14ac:dyDescent="0.3"/>
    <row r="1133" ht="15.9" customHeight="1" x14ac:dyDescent="0.3"/>
    <row r="1134" ht="15.9" customHeight="1" x14ac:dyDescent="0.3"/>
    <row r="1135" ht="15.9" customHeight="1" x14ac:dyDescent="0.3"/>
    <row r="1136" ht="15.9" customHeight="1" x14ac:dyDescent="0.3"/>
    <row r="1137" ht="15.9" customHeight="1" x14ac:dyDescent="0.3"/>
    <row r="1138" ht="15.9" customHeight="1" x14ac:dyDescent="0.3"/>
    <row r="1139" ht="15.9" customHeight="1" x14ac:dyDescent="0.3"/>
    <row r="1140" ht="15.9" customHeight="1" x14ac:dyDescent="0.3"/>
    <row r="1141" ht="15.9" customHeight="1" x14ac:dyDescent="0.3"/>
    <row r="1142" ht="15.9" customHeight="1" x14ac:dyDescent="0.3"/>
    <row r="1143" ht="15.9" customHeight="1" x14ac:dyDescent="0.3"/>
    <row r="1144" ht="15.9" customHeight="1" x14ac:dyDescent="0.3"/>
    <row r="1145" ht="15.9" customHeight="1" x14ac:dyDescent="0.3"/>
    <row r="1146" ht="15.9" customHeight="1" x14ac:dyDescent="0.3"/>
    <row r="1147" ht="15.9" customHeight="1" x14ac:dyDescent="0.3"/>
    <row r="1148" ht="15.9" customHeight="1" x14ac:dyDescent="0.3"/>
    <row r="1149" ht="15.9" customHeight="1" x14ac:dyDescent="0.3"/>
    <row r="1150" ht="15.9" customHeight="1" x14ac:dyDescent="0.3"/>
    <row r="1151" ht="15.9" customHeight="1" x14ac:dyDescent="0.3"/>
    <row r="1152" ht="15.9" customHeight="1" x14ac:dyDescent="0.3"/>
    <row r="1153" ht="15.9" customHeight="1" x14ac:dyDescent="0.3"/>
    <row r="1154" ht="15.9" customHeight="1" x14ac:dyDescent="0.3"/>
    <row r="1155" ht="15.9" customHeight="1" x14ac:dyDescent="0.3"/>
    <row r="1156" ht="15.9" customHeight="1" x14ac:dyDescent="0.3"/>
    <row r="1157" ht="15.9" customHeight="1" x14ac:dyDescent="0.3"/>
    <row r="1158" ht="15.9" customHeight="1" x14ac:dyDescent="0.3"/>
    <row r="1159" ht="15.9" customHeight="1" x14ac:dyDescent="0.3"/>
    <row r="1160" ht="15.9" customHeight="1" x14ac:dyDescent="0.3"/>
    <row r="1161" ht="15.9" customHeight="1" x14ac:dyDescent="0.3"/>
    <row r="1162" ht="15.9" customHeight="1" x14ac:dyDescent="0.3"/>
    <row r="1163" ht="15.9" customHeight="1" x14ac:dyDescent="0.3"/>
    <row r="1164" ht="15.9" customHeight="1" x14ac:dyDescent="0.3"/>
    <row r="1165" ht="15.9" customHeight="1" x14ac:dyDescent="0.3"/>
    <row r="1166" ht="15.9" customHeight="1" x14ac:dyDescent="0.3"/>
    <row r="1167" ht="15.9" customHeight="1" x14ac:dyDescent="0.3"/>
    <row r="1168" ht="15.9" customHeight="1" x14ac:dyDescent="0.3"/>
    <row r="1169" ht="15.9" customHeight="1" x14ac:dyDescent="0.3"/>
    <row r="1170" ht="15.9" customHeight="1" x14ac:dyDescent="0.3"/>
    <row r="1171" ht="15.9" customHeight="1" x14ac:dyDescent="0.3"/>
    <row r="1172" ht="15.9" customHeight="1" x14ac:dyDescent="0.3"/>
    <row r="1173" ht="15.9" customHeight="1" x14ac:dyDescent="0.3"/>
    <row r="1174" ht="15.9" customHeight="1" x14ac:dyDescent="0.3"/>
    <row r="1175" ht="15.9" customHeight="1" x14ac:dyDescent="0.3"/>
    <row r="1176" ht="15.9" customHeight="1" x14ac:dyDescent="0.3"/>
    <row r="1177" ht="15.9" customHeight="1" x14ac:dyDescent="0.3"/>
    <row r="1178" ht="15.9" customHeight="1" x14ac:dyDescent="0.3"/>
    <row r="1179" ht="15.9" customHeight="1" x14ac:dyDescent="0.3"/>
    <row r="1180" ht="15.9" customHeight="1" x14ac:dyDescent="0.3"/>
    <row r="1181" ht="15.9" customHeight="1" x14ac:dyDescent="0.3"/>
    <row r="1182" ht="15.9" customHeight="1" x14ac:dyDescent="0.3"/>
    <row r="1183" ht="15.9" customHeight="1" x14ac:dyDescent="0.3"/>
    <row r="1184" ht="15.9" customHeight="1" x14ac:dyDescent="0.3"/>
    <row r="1185" ht="15.9" customHeight="1" x14ac:dyDescent="0.3"/>
    <row r="1186" ht="15.9" customHeight="1" x14ac:dyDescent="0.3"/>
    <row r="1187" ht="15.9" customHeight="1" x14ac:dyDescent="0.3"/>
    <row r="1188" ht="15.9" customHeight="1" x14ac:dyDescent="0.3"/>
    <row r="1189" ht="15.9" customHeight="1" x14ac:dyDescent="0.3"/>
    <row r="1190" ht="15.9" customHeight="1" x14ac:dyDescent="0.3"/>
    <row r="1191" ht="15.9" customHeight="1" x14ac:dyDescent="0.3"/>
    <row r="1192" ht="15.9" customHeight="1" x14ac:dyDescent="0.3"/>
    <row r="1193" ht="15.9" customHeight="1" x14ac:dyDescent="0.3"/>
    <row r="1194" ht="15.9" customHeight="1" x14ac:dyDescent="0.3"/>
    <row r="1195" ht="15.9" customHeight="1" x14ac:dyDescent="0.3"/>
    <row r="1196" ht="15.9" customHeight="1" x14ac:dyDescent="0.3"/>
    <row r="1197" ht="15.9" customHeight="1" x14ac:dyDescent="0.3"/>
    <row r="1198" ht="15.9" customHeight="1" x14ac:dyDescent="0.3"/>
    <row r="1199" ht="15.9" customHeight="1" x14ac:dyDescent="0.3"/>
    <row r="1200" ht="15.9" customHeight="1" x14ac:dyDescent="0.3"/>
    <row r="1201" ht="15.9" customHeight="1" x14ac:dyDescent="0.3"/>
    <row r="1202" ht="15.9" customHeight="1" x14ac:dyDescent="0.3"/>
    <row r="1203" ht="15.9" customHeight="1" x14ac:dyDescent="0.3"/>
    <row r="1204" ht="15.9" customHeight="1" x14ac:dyDescent="0.3"/>
    <row r="1205" ht="15.9" customHeight="1" x14ac:dyDescent="0.3"/>
    <row r="1206" ht="15.9" customHeight="1" x14ac:dyDescent="0.3"/>
    <row r="1207" ht="15.9" customHeight="1" x14ac:dyDescent="0.3"/>
    <row r="1208" ht="15.9" customHeight="1" x14ac:dyDescent="0.3"/>
    <row r="1209" ht="15.9" customHeight="1" x14ac:dyDescent="0.3"/>
    <row r="1210" ht="15.9" customHeight="1" x14ac:dyDescent="0.3"/>
    <row r="1211" ht="15.9" customHeight="1" x14ac:dyDescent="0.3"/>
    <row r="1212" ht="15.9" customHeight="1" x14ac:dyDescent="0.3"/>
    <row r="1213" ht="15.9" customHeight="1" x14ac:dyDescent="0.3"/>
    <row r="1214" ht="15.9" customHeight="1" x14ac:dyDescent="0.3"/>
    <row r="1215" ht="15.9" customHeight="1" x14ac:dyDescent="0.3"/>
    <row r="1216" ht="15.9" customHeight="1" x14ac:dyDescent="0.3"/>
    <row r="1217" ht="15.9" customHeight="1" x14ac:dyDescent="0.3"/>
    <row r="1218" ht="15.9" customHeight="1" x14ac:dyDescent="0.3"/>
    <row r="1219" ht="15.9" customHeight="1" x14ac:dyDescent="0.3"/>
    <row r="1220" ht="15.9" customHeight="1" x14ac:dyDescent="0.3"/>
    <row r="1221" ht="15.9" customHeight="1" x14ac:dyDescent="0.3"/>
    <row r="1222" ht="15.9" customHeight="1" x14ac:dyDescent="0.3"/>
    <row r="1223" ht="15.9" customHeight="1" x14ac:dyDescent="0.3"/>
    <row r="1224" ht="15.9" customHeight="1" x14ac:dyDescent="0.3"/>
    <row r="1225" ht="15.9" customHeight="1" x14ac:dyDescent="0.3"/>
    <row r="1226" ht="15.9" customHeight="1" x14ac:dyDescent="0.3"/>
    <row r="1227" ht="15.9" customHeight="1" x14ac:dyDescent="0.3"/>
    <row r="1228" ht="15.9" customHeight="1" x14ac:dyDescent="0.3"/>
    <row r="1229" ht="15.9" customHeight="1" x14ac:dyDescent="0.3"/>
    <row r="1230" ht="15.9" customHeight="1" x14ac:dyDescent="0.3"/>
    <row r="1231" ht="15.9" customHeight="1" x14ac:dyDescent="0.3"/>
    <row r="1232" ht="15.9" customHeight="1" x14ac:dyDescent="0.3"/>
    <row r="1233" ht="15.9" customHeight="1" x14ac:dyDescent="0.3"/>
    <row r="1234" ht="15.9" customHeight="1" x14ac:dyDescent="0.3"/>
    <row r="1235" ht="15.9" customHeight="1" x14ac:dyDescent="0.3"/>
    <row r="1236" ht="15.9" customHeight="1" x14ac:dyDescent="0.3"/>
    <row r="1237" ht="15.9" customHeight="1" x14ac:dyDescent="0.3"/>
    <row r="1238" ht="15.9" customHeight="1" x14ac:dyDescent="0.3"/>
    <row r="1239" ht="15.9" customHeight="1" x14ac:dyDescent="0.3"/>
    <row r="1240" ht="15.9" customHeight="1" x14ac:dyDescent="0.3"/>
    <row r="1241" ht="15.9" customHeight="1" x14ac:dyDescent="0.3"/>
    <row r="1242" ht="15.9" customHeight="1" x14ac:dyDescent="0.3"/>
    <row r="1243" ht="15.9" customHeight="1" x14ac:dyDescent="0.3"/>
    <row r="1244" ht="15.9" customHeight="1" x14ac:dyDescent="0.3"/>
    <row r="1245" ht="15.9" customHeight="1" x14ac:dyDescent="0.3"/>
    <row r="1246" ht="15.9" customHeight="1" x14ac:dyDescent="0.3"/>
    <row r="1247" ht="15.9" customHeight="1" x14ac:dyDescent="0.3"/>
    <row r="1248" ht="15.9" customHeight="1" x14ac:dyDescent="0.3"/>
    <row r="1249" ht="15.9" customHeight="1" x14ac:dyDescent="0.3"/>
    <row r="1250" ht="15.9" customHeight="1" x14ac:dyDescent="0.3"/>
    <row r="1251" ht="15.9" customHeight="1" x14ac:dyDescent="0.3"/>
    <row r="1252" ht="15.9" customHeight="1" x14ac:dyDescent="0.3"/>
    <row r="1253" ht="15.9" customHeight="1" x14ac:dyDescent="0.3"/>
    <row r="1254" ht="15.9" customHeight="1" x14ac:dyDescent="0.3"/>
    <row r="1255" ht="15.9" customHeight="1" x14ac:dyDescent="0.3"/>
    <row r="1256" ht="15.9" customHeight="1" x14ac:dyDescent="0.3"/>
    <row r="1257" ht="15.9" customHeight="1" x14ac:dyDescent="0.3"/>
    <row r="1258" ht="15.9" customHeight="1" x14ac:dyDescent="0.3"/>
    <row r="1259" ht="15.9" customHeight="1" x14ac:dyDescent="0.3"/>
    <row r="1260" ht="15.9" customHeight="1" x14ac:dyDescent="0.3"/>
    <row r="1261" ht="15.9" customHeight="1" x14ac:dyDescent="0.3"/>
    <row r="1262" ht="15.9" customHeight="1" x14ac:dyDescent="0.3"/>
    <row r="1263" ht="15.9" customHeight="1" x14ac:dyDescent="0.3"/>
    <row r="1264" ht="15.9" customHeight="1" x14ac:dyDescent="0.3"/>
    <row r="1265" ht="15.9" customHeight="1" x14ac:dyDescent="0.3"/>
    <row r="1266" ht="15.9" customHeight="1" x14ac:dyDescent="0.3"/>
    <row r="1267" ht="15.9" customHeight="1" x14ac:dyDescent="0.3"/>
    <row r="1268" ht="15.9" customHeight="1" x14ac:dyDescent="0.3"/>
    <row r="1269" ht="15.9" customHeight="1" x14ac:dyDescent="0.3"/>
    <row r="1270" ht="15.9" customHeight="1" x14ac:dyDescent="0.3"/>
    <row r="1271" ht="15.9" customHeight="1" x14ac:dyDescent="0.3"/>
    <row r="1272" ht="15.9" customHeight="1" x14ac:dyDescent="0.3"/>
    <row r="1273" ht="15.9" customHeight="1" x14ac:dyDescent="0.3"/>
    <row r="1274" ht="15.9" customHeight="1" x14ac:dyDescent="0.3"/>
    <row r="1275" ht="15.9" customHeight="1" x14ac:dyDescent="0.3"/>
    <row r="1276" ht="15.9" customHeight="1" x14ac:dyDescent="0.3"/>
    <row r="1277" ht="15.9" customHeight="1" x14ac:dyDescent="0.3"/>
    <row r="1278" ht="15.9" customHeight="1" x14ac:dyDescent="0.3"/>
    <row r="1279" ht="15.9" customHeight="1" x14ac:dyDescent="0.3"/>
    <row r="1280" ht="15.9" customHeight="1" x14ac:dyDescent="0.3"/>
    <row r="1281" ht="15.9" customHeight="1" x14ac:dyDescent="0.3"/>
    <row r="1282" ht="15.9" customHeight="1" x14ac:dyDescent="0.3"/>
    <row r="1283" ht="15.9" customHeight="1" x14ac:dyDescent="0.3"/>
    <row r="1284" ht="15.9" customHeight="1" x14ac:dyDescent="0.3"/>
    <row r="1285" ht="15.9" customHeight="1" x14ac:dyDescent="0.3"/>
    <row r="1286" ht="15.9" customHeight="1" x14ac:dyDescent="0.3"/>
    <row r="1287" ht="15.9" customHeight="1" x14ac:dyDescent="0.3"/>
    <row r="1288" ht="15.9" customHeight="1" x14ac:dyDescent="0.3"/>
    <row r="1289" ht="15.9" customHeight="1" x14ac:dyDescent="0.3"/>
    <row r="1290" ht="15.9" customHeight="1" x14ac:dyDescent="0.3"/>
    <row r="1291" ht="15.9" customHeight="1" x14ac:dyDescent="0.3"/>
    <row r="1292" ht="15.9" customHeight="1" x14ac:dyDescent="0.3"/>
    <row r="1293" ht="15.9" customHeight="1" x14ac:dyDescent="0.3"/>
    <row r="1294" ht="15.9" customHeight="1" x14ac:dyDescent="0.3"/>
    <row r="1295" ht="15.9" customHeight="1" x14ac:dyDescent="0.3"/>
    <row r="1296" ht="15.9" customHeight="1" x14ac:dyDescent="0.3"/>
    <row r="1297" ht="15.9" customHeight="1" x14ac:dyDescent="0.3"/>
    <row r="1298" ht="15.9" customHeight="1" x14ac:dyDescent="0.3"/>
    <row r="1299" ht="15.9" customHeight="1" x14ac:dyDescent="0.3"/>
    <row r="1300" ht="15.9" customHeight="1" x14ac:dyDescent="0.3"/>
    <row r="1301" ht="15.9" customHeight="1" x14ac:dyDescent="0.3"/>
    <row r="1302" ht="15.9" customHeight="1" x14ac:dyDescent="0.3"/>
    <row r="1303" ht="15.9" customHeight="1" x14ac:dyDescent="0.3"/>
    <row r="1304" ht="15.9" customHeight="1" x14ac:dyDescent="0.3"/>
    <row r="1305" ht="15.9" customHeight="1" x14ac:dyDescent="0.3"/>
    <row r="1306" ht="15.9" customHeight="1" x14ac:dyDescent="0.3"/>
    <row r="1307" ht="15.9" customHeight="1" x14ac:dyDescent="0.3"/>
    <row r="1308" ht="15.9" customHeight="1" x14ac:dyDescent="0.3"/>
    <row r="1309" ht="15.9" customHeight="1" x14ac:dyDescent="0.3"/>
    <row r="1310" ht="15.9" customHeight="1" x14ac:dyDescent="0.3"/>
    <row r="1311" ht="15.9" customHeight="1" x14ac:dyDescent="0.3"/>
    <row r="1312" ht="15.9" customHeight="1" x14ac:dyDescent="0.3"/>
    <row r="1313" ht="15.9" customHeight="1" x14ac:dyDescent="0.3"/>
    <row r="1314" ht="15.9" customHeight="1" x14ac:dyDescent="0.3"/>
    <row r="1315" ht="15.9" customHeight="1" x14ac:dyDescent="0.3"/>
    <row r="1316" ht="15.9" customHeight="1" x14ac:dyDescent="0.3"/>
    <row r="1317" ht="15.9" customHeight="1" x14ac:dyDescent="0.3"/>
    <row r="1318" ht="15.9" customHeight="1" x14ac:dyDescent="0.3"/>
    <row r="1319" ht="15.9" customHeight="1" x14ac:dyDescent="0.3"/>
    <row r="1320" ht="15.9" customHeight="1" x14ac:dyDescent="0.3"/>
    <row r="1321" ht="15.9" customHeight="1" x14ac:dyDescent="0.3"/>
    <row r="1322" ht="15.9" customHeight="1" x14ac:dyDescent="0.3"/>
    <row r="1323" ht="15.9" customHeight="1" x14ac:dyDescent="0.3"/>
    <row r="1324" ht="15.9" customHeight="1" x14ac:dyDescent="0.3"/>
    <row r="1325" ht="15.9" customHeight="1" x14ac:dyDescent="0.3"/>
    <row r="1326" ht="15.9" customHeight="1" x14ac:dyDescent="0.3"/>
    <row r="1327" ht="15.9" customHeight="1" x14ac:dyDescent="0.3"/>
    <row r="1328" ht="15.9" customHeight="1" x14ac:dyDescent="0.3"/>
    <row r="1329" ht="15.9" customHeight="1" x14ac:dyDescent="0.3"/>
    <row r="1330" ht="15.9" customHeight="1" x14ac:dyDescent="0.3"/>
    <row r="1331" ht="15.9" customHeight="1" x14ac:dyDescent="0.3"/>
    <row r="1332" ht="15.9" customHeight="1" x14ac:dyDescent="0.3"/>
    <row r="1333" ht="15.9" customHeight="1" x14ac:dyDescent="0.3"/>
    <row r="1334" ht="15.9" customHeight="1" x14ac:dyDescent="0.3"/>
    <row r="1335" ht="15.9" customHeight="1" x14ac:dyDescent="0.3"/>
    <row r="1336" ht="15.9" customHeight="1" x14ac:dyDescent="0.3"/>
    <row r="1337" ht="15.9" customHeight="1" x14ac:dyDescent="0.3"/>
    <row r="1338" ht="15.9" customHeight="1" x14ac:dyDescent="0.3"/>
    <row r="1339" ht="15.9" customHeight="1" x14ac:dyDescent="0.3"/>
    <row r="1340" ht="15.9" customHeight="1" x14ac:dyDescent="0.3"/>
    <row r="1341" ht="15.9" customHeight="1" x14ac:dyDescent="0.3"/>
    <row r="1342" ht="15.9" customHeight="1" x14ac:dyDescent="0.3"/>
    <row r="1343" ht="15.9" customHeight="1" x14ac:dyDescent="0.3"/>
    <row r="1344" ht="15.9" customHeight="1" x14ac:dyDescent="0.3"/>
    <row r="1345" ht="15.9" customHeight="1" x14ac:dyDescent="0.3"/>
    <row r="1346" ht="15.9" customHeight="1" x14ac:dyDescent="0.3"/>
    <row r="1347" ht="15.9" customHeight="1" x14ac:dyDescent="0.3"/>
    <row r="1348" ht="15.9" customHeight="1" x14ac:dyDescent="0.3"/>
    <row r="1349" ht="15.9" customHeight="1" x14ac:dyDescent="0.3"/>
    <row r="1350" ht="15.9" customHeight="1" x14ac:dyDescent="0.3"/>
    <row r="1351" ht="15.9" customHeight="1" x14ac:dyDescent="0.3"/>
    <row r="1352" ht="15.9" customHeight="1" x14ac:dyDescent="0.3"/>
    <row r="1353" ht="15.9" customHeight="1" x14ac:dyDescent="0.3"/>
    <row r="1354" ht="15.9" customHeight="1" x14ac:dyDescent="0.3"/>
    <row r="1355" ht="15.9" customHeight="1" x14ac:dyDescent="0.3"/>
    <row r="1356" ht="15.9" customHeight="1" x14ac:dyDescent="0.3"/>
    <row r="1357" ht="15.9" customHeight="1" x14ac:dyDescent="0.3"/>
    <row r="1358" ht="15.9" customHeight="1" x14ac:dyDescent="0.3"/>
    <row r="1359" ht="15.9" customHeight="1" x14ac:dyDescent="0.3"/>
    <row r="1360" ht="15.9" customHeight="1" x14ac:dyDescent="0.3"/>
    <row r="1361" ht="15.9" customHeight="1" x14ac:dyDescent="0.3"/>
    <row r="1362" ht="15.9" customHeight="1" x14ac:dyDescent="0.3"/>
    <row r="1363" ht="15.9" customHeight="1" x14ac:dyDescent="0.3"/>
    <row r="1364" ht="15.9" customHeight="1" x14ac:dyDescent="0.3"/>
    <row r="1365" ht="15.9" customHeight="1" x14ac:dyDescent="0.3"/>
    <row r="1366" ht="15.9" customHeight="1" x14ac:dyDescent="0.3"/>
    <row r="1367" ht="15.9" customHeight="1" x14ac:dyDescent="0.3"/>
    <row r="1368" ht="15.9" customHeight="1" x14ac:dyDescent="0.3"/>
    <row r="1369" ht="15.9" customHeight="1" x14ac:dyDescent="0.3"/>
    <row r="1370" ht="15.9" customHeight="1" x14ac:dyDescent="0.3"/>
    <row r="1371" ht="15.9" customHeight="1" x14ac:dyDescent="0.3"/>
    <row r="1372" ht="15.9" customHeight="1" x14ac:dyDescent="0.3"/>
    <row r="1373" ht="15.9" customHeight="1" x14ac:dyDescent="0.3"/>
    <row r="1374" ht="15.9" customHeight="1" x14ac:dyDescent="0.3"/>
    <row r="1375" ht="15.9" customHeight="1" x14ac:dyDescent="0.3"/>
    <row r="1376" ht="15.9" customHeight="1" x14ac:dyDescent="0.3"/>
    <row r="1377" ht="15.9" customHeight="1" x14ac:dyDescent="0.3"/>
    <row r="1378" ht="15.9" customHeight="1" x14ac:dyDescent="0.3"/>
    <row r="1379" ht="15.9" customHeight="1" x14ac:dyDescent="0.3"/>
    <row r="1380" ht="15.9" customHeight="1" x14ac:dyDescent="0.3"/>
    <row r="1381" ht="15.9" customHeight="1" x14ac:dyDescent="0.3"/>
    <row r="1382" ht="15.9" customHeight="1" x14ac:dyDescent="0.3"/>
    <row r="1383" ht="15.9" customHeight="1" x14ac:dyDescent="0.3"/>
    <row r="1384" ht="15.9" customHeight="1" x14ac:dyDescent="0.3"/>
    <row r="1385" ht="15.9" customHeight="1" x14ac:dyDescent="0.3"/>
    <row r="1386" ht="15.9" customHeight="1" x14ac:dyDescent="0.3"/>
    <row r="1387" ht="15.9" customHeight="1" x14ac:dyDescent="0.3"/>
    <row r="1388" ht="15.9" customHeight="1" x14ac:dyDescent="0.3"/>
    <row r="1389" ht="15.9" customHeight="1" x14ac:dyDescent="0.3"/>
    <row r="1390" ht="15.9" customHeight="1" x14ac:dyDescent="0.3"/>
    <row r="1391" ht="15.9" customHeight="1" x14ac:dyDescent="0.3"/>
    <row r="1392" ht="15.9" customHeight="1" x14ac:dyDescent="0.3"/>
    <row r="1393" ht="15.9" customHeight="1" x14ac:dyDescent="0.3"/>
    <row r="1394" ht="15.9" customHeight="1" x14ac:dyDescent="0.3"/>
    <row r="1395" ht="15.9" customHeight="1" x14ac:dyDescent="0.3"/>
    <row r="1396" ht="15.9" customHeight="1" x14ac:dyDescent="0.3"/>
    <row r="1397" ht="15.9" customHeight="1" x14ac:dyDescent="0.3"/>
    <row r="1398" ht="15.9" customHeight="1" x14ac:dyDescent="0.3"/>
    <row r="1399" ht="15.9" customHeight="1" x14ac:dyDescent="0.3"/>
    <row r="1400" ht="15.9" customHeight="1" x14ac:dyDescent="0.3"/>
    <row r="1401" ht="15.9" customHeight="1" x14ac:dyDescent="0.3"/>
    <row r="1402" ht="15.9" customHeight="1" x14ac:dyDescent="0.3"/>
    <row r="1403" ht="15.9" customHeight="1" x14ac:dyDescent="0.3"/>
    <row r="1404" ht="15.9" customHeight="1" x14ac:dyDescent="0.3"/>
    <row r="1405" ht="15.9" customHeight="1" x14ac:dyDescent="0.3"/>
    <row r="1406" ht="15.9" customHeight="1" x14ac:dyDescent="0.3"/>
    <row r="1407" ht="15.9" customHeight="1" x14ac:dyDescent="0.3"/>
    <row r="1408" ht="15.9" customHeight="1" x14ac:dyDescent="0.3"/>
    <row r="1409" ht="15.9" customHeight="1" x14ac:dyDescent="0.3"/>
    <row r="1410" ht="15.9" customHeight="1" x14ac:dyDescent="0.3"/>
    <row r="1411" ht="15.9" customHeight="1" x14ac:dyDescent="0.3"/>
    <row r="1412" ht="15.9" customHeight="1" x14ac:dyDescent="0.3"/>
    <row r="1413" ht="15.9" customHeight="1" x14ac:dyDescent="0.3"/>
    <row r="1414" ht="15.9" customHeight="1" x14ac:dyDescent="0.3"/>
    <row r="1415" ht="15.9" customHeight="1" x14ac:dyDescent="0.3"/>
    <row r="1416" ht="15.9" customHeight="1" x14ac:dyDescent="0.3"/>
    <row r="1417" ht="15.9" customHeight="1" x14ac:dyDescent="0.3"/>
    <row r="1418" ht="15.9" customHeight="1" x14ac:dyDescent="0.3"/>
    <row r="1419" ht="15.9" customHeight="1" x14ac:dyDescent="0.3"/>
    <row r="1420" ht="15.9" customHeight="1" x14ac:dyDescent="0.3"/>
    <row r="1421" ht="15.9" customHeight="1" x14ac:dyDescent="0.3"/>
    <row r="1422" ht="15.9" customHeight="1" x14ac:dyDescent="0.3"/>
    <row r="1423" ht="15.9" customHeight="1" x14ac:dyDescent="0.3"/>
    <row r="1424" ht="15.9" customHeight="1" x14ac:dyDescent="0.3"/>
    <row r="1425" ht="15.9" customHeight="1" x14ac:dyDescent="0.3"/>
    <row r="1426" ht="15.9" customHeight="1" x14ac:dyDescent="0.3"/>
    <row r="1427" ht="15.9" customHeight="1" x14ac:dyDescent="0.3"/>
    <row r="1428" ht="15.9" customHeight="1" x14ac:dyDescent="0.3"/>
    <row r="1429" ht="15.9" customHeight="1" x14ac:dyDescent="0.3"/>
    <row r="1430" ht="15.9" customHeight="1" x14ac:dyDescent="0.3"/>
    <row r="1431" ht="15.9" customHeight="1" x14ac:dyDescent="0.3"/>
    <row r="1432" ht="15.9" customHeight="1" x14ac:dyDescent="0.3"/>
    <row r="1433" ht="15.9" customHeight="1" x14ac:dyDescent="0.3"/>
    <row r="1434" ht="15.9" customHeight="1" x14ac:dyDescent="0.3"/>
    <row r="1435" ht="15.9" customHeight="1" x14ac:dyDescent="0.3"/>
    <row r="1436" ht="15.9" customHeight="1" x14ac:dyDescent="0.3"/>
    <row r="1437" ht="15.9" customHeight="1" x14ac:dyDescent="0.3"/>
    <row r="1438" ht="15.9" customHeight="1" x14ac:dyDescent="0.3"/>
    <row r="1439" ht="15.9" customHeight="1" x14ac:dyDescent="0.3"/>
    <row r="1440" ht="15.9" customHeight="1" x14ac:dyDescent="0.3"/>
    <row r="1441" ht="15.9" customHeight="1" x14ac:dyDescent="0.3"/>
    <row r="1442" ht="15.9" customHeight="1" x14ac:dyDescent="0.3"/>
    <row r="1443" ht="15.9" customHeight="1" x14ac:dyDescent="0.3"/>
    <row r="1444" ht="15.9" customHeight="1" x14ac:dyDescent="0.3"/>
    <row r="1445" ht="15.9" customHeight="1" x14ac:dyDescent="0.3"/>
    <row r="1446" ht="15.9" customHeight="1" x14ac:dyDescent="0.3"/>
    <row r="1447" ht="15.9" customHeight="1" x14ac:dyDescent="0.3"/>
    <row r="1448" ht="15.9" customHeight="1" x14ac:dyDescent="0.3"/>
    <row r="1449" ht="15.9" customHeight="1" x14ac:dyDescent="0.3"/>
    <row r="1450" ht="15.9" customHeight="1" x14ac:dyDescent="0.3"/>
    <row r="1451" ht="15.9" customHeight="1" x14ac:dyDescent="0.3"/>
    <row r="1452" ht="15.9" customHeight="1" x14ac:dyDescent="0.3"/>
    <row r="1453" ht="15.9" customHeight="1" x14ac:dyDescent="0.3"/>
    <row r="1454" ht="15.9" customHeight="1" x14ac:dyDescent="0.3"/>
    <row r="1455" ht="15.9" customHeight="1" x14ac:dyDescent="0.3"/>
    <row r="1456" ht="15.9" customHeight="1" x14ac:dyDescent="0.3"/>
    <row r="1457" ht="15.9" customHeight="1" x14ac:dyDescent="0.3"/>
    <row r="1458" ht="15.9" customHeight="1" x14ac:dyDescent="0.3"/>
    <row r="1459" ht="15.9" customHeight="1" x14ac:dyDescent="0.3"/>
    <row r="1460" ht="15.9" customHeight="1" x14ac:dyDescent="0.3"/>
    <row r="1461" ht="15.9" customHeight="1" x14ac:dyDescent="0.3"/>
    <row r="1462" ht="15.9" customHeight="1" x14ac:dyDescent="0.3"/>
    <row r="1463" ht="15.9" customHeight="1" x14ac:dyDescent="0.3"/>
    <row r="1464" ht="15.9" customHeight="1" x14ac:dyDescent="0.3"/>
    <row r="1465" ht="15.9" customHeight="1" x14ac:dyDescent="0.3"/>
    <row r="1466" ht="15.9" customHeight="1" x14ac:dyDescent="0.3"/>
    <row r="1467" ht="15.9" customHeight="1" x14ac:dyDescent="0.3"/>
    <row r="1468" ht="15.9" customHeight="1" x14ac:dyDescent="0.3"/>
    <row r="1469" ht="15.9" customHeight="1" x14ac:dyDescent="0.3"/>
    <row r="1470" ht="15.9" customHeight="1" x14ac:dyDescent="0.3"/>
    <row r="1471" ht="15.9" customHeight="1" x14ac:dyDescent="0.3"/>
    <row r="1472" ht="15.9" customHeight="1" x14ac:dyDescent="0.3"/>
    <row r="1473" ht="15.9" customHeight="1" x14ac:dyDescent="0.3"/>
    <row r="1474" ht="15.9" customHeight="1" x14ac:dyDescent="0.3"/>
    <row r="1475" ht="15.9" customHeight="1" x14ac:dyDescent="0.3"/>
    <row r="1476" ht="15.9" customHeight="1" x14ac:dyDescent="0.3"/>
    <row r="1477" ht="15.9" customHeight="1" x14ac:dyDescent="0.3"/>
    <row r="1478" ht="15.9" customHeight="1" x14ac:dyDescent="0.3"/>
    <row r="1479" ht="15.9" customHeight="1" x14ac:dyDescent="0.3"/>
    <row r="1480" ht="15.9" customHeight="1" x14ac:dyDescent="0.3"/>
    <row r="1481" ht="15.9" customHeight="1" x14ac:dyDescent="0.3"/>
    <row r="1482" ht="15.9" customHeight="1" x14ac:dyDescent="0.3"/>
    <row r="1483" ht="15.9" customHeight="1" x14ac:dyDescent="0.3"/>
    <row r="1484" ht="15.9" customHeight="1" x14ac:dyDescent="0.3"/>
    <row r="1485" ht="15.9" customHeight="1" x14ac:dyDescent="0.3"/>
    <row r="1486" ht="15.9" customHeight="1" x14ac:dyDescent="0.3"/>
    <row r="1487" ht="15.9" customHeight="1" x14ac:dyDescent="0.3"/>
    <row r="1488" ht="15.9" customHeight="1" x14ac:dyDescent="0.3"/>
    <row r="1489" ht="15.9" customHeight="1" x14ac:dyDescent="0.3"/>
    <row r="1490" ht="15.9" customHeight="1" x14ac:dyDescent="0.3"/>
    <row r="1491" ht="15.9" customHeight="1" x14ac:dyDescent="0.3"/>
    <row r="1492" ht="15.9" customHeight="1" x14ac:dyDescent="0.3"/>
    <row r="1493" ht="15.9" customHeight="1" x14ac:dyDescent="0.3"/>
    <row r="1494" ht="15.9" customHeight="1" x14ac:dyDescent="0.3"/>
    <row r="1495" ht="15.9" customHeight="1" x14ac:dyDescent="0.3"/>
    <row r="1496" ht="15.9" customHeight="1" x14ac:dyDescent="0.3"/>
    <row r="1497" ht="15.9" customHeight="1" x14ac:dyDescent="0.3"/>
    <row r="1498" ht="15.9" customHeight="1" x14ac:dyDescent="0.3"/>
    <row r="1499" ht="15.9" customHeight="1" x14ac:dyDescent="0.3"/>
    <row r="1500" ht="15.9" customHeight="1" x14ac:dyDescent="0.3"/>
    <row r="1501" ht="15.9" customHeight="1" x14ac:dyDescent="0.3"/>
    <row r="1502" ht="15.9" customHeight="1" x14ac:dyDescent="0.3"/>
    <row r="1503" ht="15.9" customHeight="1" x14ac:dyDescent="0.3"/>
    <row r="1504" ht="15.9" customHeight="1" x14ac:dyDescent="0.3"/>
    <row r="1505" ht="15.9" customHeight="1" x14ac:dyDescent="0.3"/>
    <row r="1506" ht="15.9" customHeight="1" x14ac:dyDescent="0.3"/>
    <row r="1507" ht="15.9" customHeight="1" x14ac:dyDescent="0.3"/>
    <row r="1508" ht="15.9" customHeight="1" x14ac:dyDescent="0.3"/>
    <row r="1509" ht="15.9" customHeight="1" x14ac:dyDescent="0.3"/>
    <row r="1510" ht="15.9" customHeight="1" x14ac:dyDescent="0.3"/>
    <row r="1511" ht="15.9" customHeight="1" x14ac:dyDescent="0.3"/>
    <row r="1512" ht="15.9" customHeight="1" x14ac:dyDescent="0.3"/>
    <row r="1513" ht="15.9" customHeight="1" x14ac:dyDescent="0.3"/>
    <row r="1514" ht="15.9" customHeight="1" x14ac:dyDescent="0.3"/>
    <row r="1515" ht="15.9" customHeight="1" x14ac:dyDescent="0.3"/>
    <row r="1516" ht="15.9" customHeight="1" x14ac:dyDescent="0.3"/>
    <row r="1517" ht="15.9" customHeight="1" x14ac:dyDescent="0.3"/>
    <row r="1518" ht="15.9" customHeight="1" x14ac:dyDescent="0.3"/>
    <row r="1519" ht="15.9" customHeight="1" x14ac:dyDescent="0.3"/>
    <row r="1520" ht="15.9" customHeight="1" x14ac:dyDescent="0.3"/>
    <row r="1521" ht="15.9" customHeight="1" x14ac:dyDescent="0.3"/>
    <row r="1522" ht="15.9" customHeight="1" x14ac:dyDescent="0.3"/>
    <row r="1523" ht="15.9" customHeight="1" x14ac:dyDescent="0.3"/>
    <row r="1524" ht="15.9" customHeight="1" x14ac:dyDescent="0.3"/>
    <row r="1525" ht="15.9" customHeight="1" x14ac:dyDescent="0.3"/>
    <row r="1526" ht="15.9" customHeight="1" x14ac:dyDescent="0.3"/>
    <row r="1527" ht="15.9" customHeight="1" x14ac:dyDescent="0.3"/>
    <row r="1528" ht="15.9" customHeight="1" x14ac:dyDescent="0.3"/>
    <row r="1529" ht="15.9" customHeight="1" x14ac:dyDescent="0.3"/>
    <row r="1530" ht="15.9" customHeight="1" x14ac:dyDescent="0.3"/>
    <row r="1531" ht="15.9" customHeight="1" x14ac:dyDescent="0.3"/>
    <row r="1532" ht="15.9" customHeight="1" x14ac:dyDescent="0.3"/>
    <row r="1533" ht="15.9" customHeight="1" x14ac:dyDescent="0.3"/>
    <row r="1534" ht="15.9" customHeight="1" x14ac:dyDescent="0.3"/>
    <row r="1535" ht="15.9" customHeight="1" x14ac:dyDescent="0.3"/>
    <row r="1536" ht="15.9" customHeight="1" x14ac:dyDescent="0.3"/>
    <row r="1537" ht="15.9" customHeight="1" x14ac:dyDescent="0.3"/>
    <row r="1538" ht="15.9" customHeight="1" x14ac:dyDescent="0.3"/>
    <row r="1539" ht="15.9" customHeight="1" x14ac:dyDescent="0.3"/>
    <row r="1540" ht="15.9" customHeight="1" x14ac:dyDescent="0.3"/>
    <row r="1541" ht="15.9" customHeight="1" x14ac:dyDescent="0.3"/>
    <row r="1542" ht="15.9" customHeight="1" x14ac:dyDescent="0.3"/>
    <row r="1543" ht="15.9" customHeight="1" x14ac:dyDescent="0.3"/>
    <row r="1544" ht="15.9" customHeight="1" x14ac:dyDescent="0.3"/>
    <row r="1545" ht="15.9" customHeight="1" x14ac:dyDescent="0.3"/>
    <row r="1546" ht="15.9" customHeight="1" x14ac:dyDescent="0.3"/>
    <row r="1547" ht="15.9" customHeight="1" x14ac:dyDescent="0.3"/>
    <row r="1548" ht="15.9" customHeight="1" x14ac:dyDescent="0.3"/>
    <row r="1549" ht="15.9" customHeight="1" x14ac:dyDescent="0.3"/>
    <row r="1550" ht="15.9" customHeight="1" x14ac:dyDescent="0.3"/>
    <row r="1551" ht="15.9" customHeight="1" x14ac:dyDescent="0.3"/>
    <row r="1552" ht="15.9" customHeight="1" x14ac:dyDescent="0.3"/>
    <row r="1553" ht="15.9" customHeight="1" x14ac:dyDescent="0.3"/>
    <row r="1554" ht="15.9" customHeight="1" x14ac:dyDescent="0.3"/>
    <row r="1555" ht="15.9" customHeight="1" x14ac:dyDescent="0.3"/>
    <row r="1556" ht="15.9" customHeight="1" x14ac:dyDescent="0.3"/>
    <row r="1557" ht="15.9" customHeight="1" x14ac:dyDescent="0.3"/>
    <row r="1558" ht="15.9" customHeight="1" x14ac:dyDescent="0.3"/>
    <row r="1559" ht="15.9" customHeight="1" x14ac:dyDescent="0.3"/>
    <row r="1560" ht="15.9" customHeight="1" x14ac:dyDescent="0.3"/>
    <row r="1561" ht="15.9" customHeight="1" x14ac:dyDescent="0.3"/>
    <row r="1562" ht="15.9" customHeight="1" x14ac:dyDescent="0.3"/>
    <row r="1563" ht="15.9" customHeight="1" x14ac:dyDescent="0.3"/>
    <row r="1564" ht="15.9" customHeight="1" x14ac:dyDescent="0.3"/>
    <row r="1565" ht="15.9" customHeight="1" x14ac:dyDescent="0.3"/>
    <row r="1566" ht="15.9" customHeight="1" x14ac:dyDescent="0.3"/>
    <row r="1567" ht="15.9" customHeight="1" x14ac:dyDescent="0.3"/>
    <row r="1568" ht="15.9" customHeight="1" x14ac:dyDescent="0.3"/>
    <row r="1569" ht="15.9" customHeight="1" x14ac:dyDescent="0.3"/>
    <row r="1570" ht="15.9" customHeight="1" x14ac:dyDescent="0.3"/>
    <row r="1571" ht="15.9" customHeight="1" x14ac:dyDescent="0.3"/>
    <row r="1572" ht="15.9" customHeight="1" x14ac:dyDescent="0.3"/>
    <row r="1573" ht="15.9" customHeight="1" x14ac:dyDescent="0.3"/>
    <row r="1574" ht="15.9" customHeight="1" x14ac:dyDescent="0.3"/>
    <row r="1575" ht="15.9" customHeight="1" x14ac:dyDescent="0.3"/>
    <row r="1576" ht="15.9" customHeight="1" x14ac:dyDescent="0.3"/>
    <row r="1577" ht="15.9" customHeight="1" x14ac:dyDescent="0.3"/>
    <row r="1578" ht="15.9" customHeight="1" x14ac:dyDescent="0.3"/>
    <row r="1579" ht="15.9" customHeight="1" x14ac:dyDescent="0.3"/>
    <row r="1580" ht="15.9" customHeight="1" x14ac:dyDescent="0.3"/>
    <row r="1581" ht="15.9" customHeight="1" x14ac:dyDescent="0.3"/>
    <row r="1582" ht="15.9" customHeight="1" x14ac:dyDescent="0.3"/>
    <row r="1583" ht="15.9" customHeight="1" x14ac:dyDescent="0.3"/>
    <row r="1584" ht="15.9" customHeight="1" x14ac:dyDescent="0.3"/>
    <row r="1585" ht="15.9" customHeight="1" x14ac:dyDescent="0.3"/>
    <row r="1586" ht="15.9" customHeight="1" x14ac:dyDescent="0.3"/>
    <row r="1587" ht="15.9" customHeight="1" x14ac:dyDescent="0.3"/>
    <row r="1588" ht="15.9" customHeight="1" x14ac:dyDescent="0.3"/>
    <row r="1589" ht="15.9" customHeight="1" x14ac:dyDescent="0.3"/>
    <row r="1590" ht="15.9" customHeight="1" x14ac:dyDescent="0.3"/>
    <row r="1591" ht="15.9" customHeight="1" x14ac:dyDescent="0.3"/>
    <row r="1592" ht="15.9" customHeight="1" x14ac:dyDescent="0.3"/>
    <row r="1593" ht="15.9" customHeight="1" x14ac:dyDescent="0.3"/>
    <row r="1594" ht="15.9" customHeight="1" x14ac:dyDescent="0.3"/>
    <row r="1595" ht="15.9" customHeight="1" x14ac:dyDescent="0.3"/>
    <row r="1596" ht="15.9" customHeight="1" x14ac:dyDescent="0.3"/>
    <row r="1597" ht="15.9" customHeight="1" x14ac:dyDescent="0.3"/>
    <row r="1598" ht="15.9" customHeight="1" x14ac:dyDescent="0.3"/>
    <row r="1599" ht="15.9" customHeight="1" x14ac:dyDescent="0.3"/>
    <row r="1600" ht="15.9" customHeight="1" x14ac:dyDescent="0.3"/>
    <row r="1601" ht="15.9" customHeight="1" x14ac:dyDescent="0.3"/>
    <row r="1602" ht="15.9" customHeight="1" x14ac:dyDescent="0.3"/>
    <row r="1603" ht="15.9" customHeight="1" x14ac:dyDescent="0.3"/>
    <row r="1604" ht="15.9" customHeight="1" x14ac:dyDescent="0.3"/>
    <row r="1605" ht="15.9" customHeight="1" x14ac:dyDescent="0.3"/>
    <row r="1606" ht="15.9" customHeight="1" x14ac:dyDescent="0.3"/>
    <row r="1607" ht="15.9" customHeight="1" x14ac:dyDescent="0.3"/>
    <row r="1608" ht="15.9" customHeight="1" x14ac:dyDescent="0.3"/>
    <row r="1609" ht="15.9" customHeight="1" x14ac:dyDescent="0.3"/>
    <row r="1610" ht="15.9" customHeight="1" x14ac:dyDescent="0.3"/>
    <row r="1611" ht="15.9" customHeight="1" x14ac:dyDescent="0.3"/>
    <row r="1612" ht="15.9" customHeight="1" x14ac:dyDescent="0.3"/>
    <row r="1613" ht="15.9" customHeight="1" x14ac:dyDescent="0.3"/>
    <row r="1614" ht="15.9" customHeight="1" x14ac:dyDescent="0.3"/>
    <row r="1615" ht="15.9" customHeight="1" x14ac:dyDescent="0.3"/>
    <row r="1616" ht="15.9" customHeight="1" x14ac:dyDescent="0.3"/>
    <row r="1617" ht="15.9" customHeight="1" x14ac:dyDescent="0.3"/>
    <row r="1618" ht="15.9" customHeight="1" x14ac:dyDescent="0.3"/>
    <row r="1619" ht="15.9" customHeight="1" x14ac:dyDescent="0.3"/>
    <row r="1620" ht="15.9" customHeight="1" x14ac:dyDescent="0.3"/>
    <row r="1621" ht="15.9" customHeight="1" x14ac:dyDescent="0.3"/>
    <row r="1622" ht="15.9" customHeight="1" x14ac:dyDescent="0.3"/>
    <row r="1623" ht="15.9" customHeight="1" x14ac:dyDescent="0.3"/>
    <row r="1624" ht="15.9" customHeight="1" x14ac:dyDescent="0.3"/>
    <row r="1625" ht="15.9" customHeight="1" x14ac:dyDescent="0.3"/>
    <row r="1626" ht="15.9" customHeight="1" x14ac:dyDescent="0.3"/>
    <row r="1627" ht="15.9" customHeight="1" x14ac:dyDescent="0.3"/>
    <row r="1628" ht="15.9" customHeight="1" x14ac:dyDescent="0.3"/>
    <row r="1629" ht="15.9" customHeight="1" x14ac:dyDescent="0.3"/>
    <row r="1630" ht="15.9" customHeight="1" x14ac:dyDescent="0.3"/>
    <row r="1631" ht="15.9" customHeight="1" x14ac:dyDescent="0.3"/>
    <row r="1632" ht="15.9" customHeight="1" x14ac:dyDescent="0.3"/>
    <row r="1633" ht="15.9" customHeight="1" x14ac:dyDescent="0.3"/>
    <row r="1634" ht="15.9" customHeight="1" x14ac:dyDescent="0.3"/>
    <row r="1635" ht="15.9" customHeight="1" x14ac:dyDescent="0.3"/>
    <row r="1636" ht="15.9" customHeight="1" x14ac:dyDescent="0.3"/>
    <row r="1637" ht="15.9" customHeight="1" x14ac:dyDescent="0.3"/>
    <row r="1638" ht="15.9" customHeight="1" x14ac:dyDescent="0.3"/>
    <row r="1639" ht="15.9" customHeight="1" x14ac:dyDescent="0.3"/>
    <row r="1640" ht="15.9" customHeight="1" x14ac:dyDescent="0.3"/>
    <row r="1641" ht="15.9" customHeight="1" x14ac:dyDescent="0.3"/>
    <row r="1642" ht="15.9" customHeight="1" x14ac:dyDescent="0.3"/>
    <row r="1643" ht="15.9" customHeight="1" x14ac:dyDescent="0.3"/>
    <row r="1644" ht="15.9" customHeight="1" x14ac:dyDescent="0.3"/>
    <row r="1645" ht="15.9" customHeight="1" x14ac:dyDescent="0.3"/>
    <row r="1646" ht="15.9" customHeight="1" x14ac:dyDescent="0.3"/>
    <row r="1647" ht="15.9" customHeight="1" x14ac:dyDescent="0.3"/>
    <row r="1648" ht="15.9" customHeight="1" x14ac:dyDescent="0.3"/>
    <row r="1649" ht="15.9" customHeight="1" x14ac:dyDescent="0.3"/>
    <row r="1650" ht="15.9" customHeight="1" x14ac:dyDescent="0.3"/>
    <row r="1651" ht="15.9" customHeight="1" x14ac:dyDescent="0.3"/>
    <row r="1652" ht="15.9" customHeight="1" x14ac:dyDescent="0.3"/>
    <row r="1653" ht="15.9" customHeight="1" x14ac:dyDescent="0.3"/>
    <row r="1654" ht="15.9" customHeight="1" x14ac:dyDescent="0.3"/>
    <row r="1655" ht="15.9" customHeight="1" x14ac:dyDescent="0.3"/>
    <row r="1656" ht="15.9" customHeight="1" x14ac:dyDescent="0.3"/>
    <row r="1657" ht="15.9" customHeight="1" x14ac:dyDescent="0.3"/>
    <row r="1658" ht="15.9" customHeight="1" x14ac:dyDescent="0.3"/>
    <row r="1659" ht="15.9" customHeight="1" x14ac:dyDescent="0.3"/>
    <row r="1660" ht="15.9" customHeight="1" x14ac:dyDescent="0.3"/>
    <row r="1661" ht="15.9" customHeight="1" x14ac:dyDescent="0.3"/>
    <row r="1662" ht="15.9" customHeight="1" x14ac:dyDescent="0.3"/>
    <row r="1663" ht="15.9" customHeight="1" x14ac:dyDescent="0.3"/>
    <row r="1664" ht="15.9" customHeight="1" x14ac:dyDescent="0.3"/>
    <row r="1665" ht="15.9" customHeight="1" x14ac:dyDescent="0.3"/>
    <row r="1666" ht="15.9" customHeight="1" x14ac:dyDescent="0.3"/>
    <row r="1667" ht="15.9" customHeight="1" x14ac:dyDescent="0.3"/>
    <row r="1668" ht="15.9" customHeight="1" x14ac:dyDescent="0.3"/>
    <row r="1669" ht="15.9" customHeight="1" x14ac:dyDescent="0.3"/>
    <row r="1670" ht="15.9" customHeight="1" x14ac:dyDescent="0.3"/>
    <row r="1671" ht="15.9" customHeight="1" x14ac:dyDescent="0.3"/>
    <row r="1672" ht="15.9" customHeight="1" x14ac:dyDescent="0.3"/>
    <row r="1673" ht="15.9" customHeight="1" x14ac:dyDescent="0.3"/>
    <row r="1674" ht="15.9" customHeight="1" x14ac:dyDescent="0.3"/>
    <row r="1675" ht="15.9" customHeight="1" x14ac:dyDescent="0.3"/>
    <row r="1676" ht="15.9" customHeight="1" x14ac:dyDescent="0.3"/>
    <row r="1677" ht="15.9" customHeight="1" x14ac:dyDescent="0.3"/>
    <row r="1678" ht="15.9" customHeight="1" x14ac:dyDescent="0.3"/>
    <row r="1679" ht="15.9" customHeight="1" x14ac:dyDescent="0.3"/>
    <row r="1680" ht="15.9" customHeight="1" x14ac:dyDescent="0.3"/>
    <row r="1681" ht="15.9" customHeight="1" x14ac:dyDescent="0.3"/>
    <row r="1682" ht="15.9" customHeight="1" x14ac:dyDescent="0.3"/>
    <row r="1683" ht="15.9" customHeight="1" x14ac:dyDescent="0.3"/>
    <row r="1684" ht="15.9" customHeight="1" x14ac:dyDescent="0.3"/>
    <row r="1685" ht="15.9" customHeight="1" x14ac:dyDescent="0.3"/>
    <row r="1686" ht="15.9" customHeight="1" x14ac:dyDescent="0.3"/>
    <row r="1687" ht="15.9" customHeight="1" x14ac:dyDescent="0.3"/>
    <row r="1688" ht="15.9" customHeight="1" x14ac:dyDescent="0.3"/>
    <row r="1689" ht="15.9" customHeight="1" x14ac:dyDescent="0.3"/>
    <row r="1690" ht="15.9" customHeight="1" x14ac:dyDescent="0.3"/>
    <row r="1691" ht="15.9" customHeight="1" x14ac:dyDescent="0.3"/>
    <row r="1692" ht="15.9" customHeight="1" x14ac:dyDescent="0.3"/>
    <row r="1693" ht="15.9" customHeight="1" x14ac:dyDescent="0.3"/>
    <row r="1694" ht="15.9" customHeight="1" x14ac:dyDescent="0.3"/>
    <row r="1695" ht="15.9" customHeight="1" x14ac:dyDescent="0.3"/>
    <row r="1696" ht="15.9" customHeight="1" x14ac:dyDescent="0.3"/>
    <row r="1697" ht="15.9" customHeight="1" x14ac:dyDescent="0.3"/>
    <row r="1698" ht="15.9" customHeight="1" x14ac:dyDescent="0.3"/>
    <row r="1699" ht="15.9" customHeight="1" x14ac:dyDescent="0.3"/>
    <row r="1700" ht="15.9" customHeight="1" x14ac:dyDescent="0.3"/>
    <row r="1701" ht="15.9" customHeight="1" x14ac:dyDescent="0.3"/>
    <row r="1702" ht="15.9" customHeight="1" x14ac:dyDescent="0.3"/>
    <row r="1703" ht="15.9" customHeight="1" x14ac:dyDescent="0.3"/>
    <row r="1704" ht="15.9" customHeight="1" x14ac:dyDescent="0.3"/>
    <row r="1705" ht="15.9" customHeight="1" x14ac:dyDescent="0.3"/>
    <row r="1706" ht="15.9" customHeight="1" x14ac:dyDescent="0.3"/>
    <row r="1707" ht="15.9" customHeight="1" x14ac:dyDescent="0.3"/>
    <row r="1708" ht="15.9" customHeight="1" x14ac:dyDescent="0.3"/>
    <row r="1709" ht="15.9" customHeight="1" x14ac:dyDescent="0.3"/>
    <row r="1710" ht="15.9" customHeight="1" x14ac:dyDescent="0.3"/>
    <row r="1711" ht="15.9" customHeight="1" x14ac:dyDescent="0.3"/>
    <row r="1712" ht="15.9" customHeight="1" x14ac:dyDescent="0.3"/>
    <row r="1713" ht="15.9" customHeight="1" x14ac:dyDescent="0.3"/>
    <row r="1714" ht="15.9" customHeight="1" x14ac:dyDescent="0.3"/>
    <row r="1715" ht="15.9" customHeight="1" x14ac:dyDescent="0.3"/>
    <row r="1716" ht="15.9" customHeight="1" x14ac:dyDescent="0.3"/>
    <row r="1717" ht="15.9" customHeight="1" x14ac:dyDescent="0.3"/>
    <row r="1718" ht="15.9" customHeight="1" x14ac:dyDescent="0.3"/>
    <row r="1719" ht="15.9" customHeight="1" x14ac:dyDescent="0.3"/>
    <row r="1720" ht="15.9" customHeight="1" x14ac:dyDescent="0.3"/>
    <row r="1721" ht="15.9" customHeight="1" x14ac:dyDescent="0.3"/>
    <row r="1722" ht="15.9" customHeight="1" x14ac:dyDescent="0.3"/>
    <row r="1723" ht="15.9" customHeight="1" x14ac:dyDescent="0.3"/>
    <row r="1724" ht="15.9" customHeight="1" x14ac:dyDescent="0.3"/>
    <row r="1725" ht="15.9" customHeight="1" x14ac:dyDescent="0.3"/>
    <row r="1726" ht="15.9" customHeight="1" x14ac:dyDescent="0.3"/>
    <row r="1727" ht="15.9" customHeight="1" x14ac:dyDescent="0.3"/>
    <row r="1728" ht="15.9" customHeight="1" x14ac:dyDescent="0.3"/>
    <row r="1729" ht="15.9" customHeight="1" x14ac:dyDescent="0.3"/>
    <row r="1730" ht="15.9" customHeight="1" x14ac:dyDescent="0.3"/>
    <row r="1731" ht="15.9" customHeight="1" x14ac:dyDescent="0.3"/>
    <row r="1732" ht="15.9" customHeight="1" x14ac:dyDescent="0.3"/>
    <row r="1733" ht="15.9" customHeight="1" x14ac:dyDescent="0.3"/>
    <row r="1734" ht="15.9" customHeight="1" x14ac:dyDescent="0.3"/>
    <row r="1735" ht="15.9" customHeight="1" x14ac:dyDescent="0.3"/>
    <row r="1736" ht="15.9" customHeight="1" x14ac:dyDescent="0.3"/>
    <row r="1737" ht="15.9" customHeight="1" x14ac:dyDescent="0.3"/>
    <row r="1738" ht="15.9" customHeight="1" x14ac:dyDescent="0.3"/>
    <row r="1739" ht="15.9" customHeight="1" x14ac:dyDescent="0.3"/>
    <row r="1740" ht="15.9" customHeight="1" x14ac:dyDescent="0.3"/>
    <row r="1741" ht="15.9" customHeight="1" x14ac:dyDescent="0.3"/>
    <row r="1742" ht="15.9" customHeight="1" x14ac:dyDescent="0.3"/>
    <row r="1743" ht="15.9" customHeight="1" x14ac:dyDescent="0.3"/>
    <row r="1744" ht="15.9" customHeight="1" x14ac:dyDescent="0.3"/>
    <row r="1745" ht="15.9" customHeight="1" x14ac:dyDescent="0.3"/>
    <row r="1746" ht="15.9" customHeight="1" x14ac:dyDescent="0.3"/>
    <row r="1747" ht="15.9" customHeight="1" x14ac:dyDescent="0.3"/>
    <row r="1748" ht="15.9" customHeight="1" x14ac:dyDescent="0.3"/>
    <row r="1749" ht="15.9" customHeight="1" x14ac:dyDescent="0.3"/>
    <row r="1750" ht="15.9" customHeight="1" x14ac:dyDescent="0.3"/>
    <row r="1751" ht="15.9" customHeight="1" x14ac:dyDescent="0.3"/>
    <row r="1752" ht="15.9" customHeight="1" x14ac:dyDescent="0.3"/>
    <row r="1753" ht="15.9" customHeight="1" x14ac:dyDescent="0.3"/>
    <row r="1754" ht="15.9" customHeight="1" x14ac:dyDescent="0.3"/>
    <row r="1755" ht="15.9" customHeight="1" x14ac:dyDescent="0.3"/>
    <row r="1756" ht="15.9" customHeight="1" x14ac:dyDescent="0.3"/>
    <row r="1757" ht="15.9" customHeight="1" x14ac:dyDescent="0.3"/>
    <row r="1758" ht="15.9" customHeight="1" x14ac:dyDescent="0.3"/>
    <row r="1759" ht="15.9" customHeight="1" x14ac:dyDescent="0.3"/>
    <row r="1760" ht="15.9" customHeight="1" x14ac:dyDescent="0.3"/>
    <row r="1761" ht="15.9" customHeight="1" x14ac:dyDescent="0.3"/>
    <row r="1762" ht="15.9" customHeight="1" x14ac:dyDescent="0.3"/>
    <row r="1763" ht="15.9" customHeight="1" x14ac:dyDescent="0.3"/>
    <row r="1764" ht="15.9" customHeight="1" x14ac:dyDescent="0.3"/>
    <row r="1765" ht="15.9" customHeight="1" x14ac:dyDescent="0.3"/>
    <row r="1766" ht="15.9" customHeight="1" x14ac:dyDescent="0.3"/>
    <row r="1767" ht="15.9" customHeight="1" x14ac:dyDescent="0.3"/>
    <row r="1768" ht="15.9" customHeight="1" x14ac:dyDescent="0.3"/>
    <row r="1769" ht="15.9" customHeight="1" x14ac:dyDescent="0.3"/>
    <row r="1770" ht="15.9" customHeight="1" x14ac:dyDescent="0.3"/>
    <row r="1771" ht="15.9" customHeight="1" x14ac:dyDescent="0.3"/>
    <row r="1772" ht="15.9" customHeight="1" x14ac:dyDescent="0.3"/>
    <row r="1773" ht="15.9" customHeight="1" x14ac:dyDescent="0.3"/>
    <row r="1774" ht="15.9" customHeight="1" x14ac:dyDescent="0.3"/>
    <row r="1775" ht="15.9" customHeight="1" x14ac:dyDescent="0.3"/>
    <row r="1776" ht="15.9" customHeight="1" x14ac:dyDescent="0.3"/>
    <row r="1777" ht="15.9" customHeight="1" x14ac:dyDescent="0.3"/>
    <row r="1778" ht="15.9" customHeight="1" x14ac:dyDescent="0.3"/>
    <row r="1779" ht="15.9" customHeight="1" x14ac:dyDescent="0.3"/>
    <row r="1780" ht="15.9" customHeight="1" x14ac:dyDescent="0.3"/>
    <row r="1781" ht="15.9" customHeight="1" x14ac:dyDescent="0.3"/>
    <row r="1782" ht="15.9" customHeight="1" x14ac:dyDescent="0.3"/>
    <row r="1783" ht="15.9" customHeight="1" x14ac:dyDescent="0.3"/>
    <row r="1784" ht="15.9" customHeight="1" x14ac:dyDescent="0.3"/>
    <row r="1785" ht="15.9" customHeight="1" x14ac:dyDescent="0.3"/>
    <row r="1786" ht="15.9" customHeight="1" x14ac:dyDescent="0.3"/>
    <row r="1787" ht="15.9" customHeight="1" x14ac:dyDescent="0.3"/>
    <row r="1788" ht="15.9" customHeight="1" x14ac:dyDescent="0.3"/>
    <row r="1789" ht="15.9" customHeight="1" x14ac:dyDescent="0.3"/>
    <row r="1790" ht="15.9" customHeight="1" x14ac:dyDescent="0.3"/>
    <row r="1791" ht="15.9" customHeight="1" x14ac:dyDescent="0.3"/>
    <row r="1792" ht="15.9" customHeight="1" x14ac:dyDescent="0.3"/>
    <row r="1793" ht="15.9" customHeight="1" x14ac:dyDescent="0.3"/>
    <row r="1794" ht="15.9" customHeight="1" x14ac:dyDescent="0.3"/>
    <row r="1795" ht="15.9" customHeight="1" x14ac:dyDescent="0.3"/>
    <row r="1796" ht="15.9" customHeight="1" x14ac:dyDescent="0.3"/>
    <row r="1797" ht="15.9" customHeight="1" x14ac:dyDescent="0.3"/>
    <row r="1798" ht="15.9" customHeight="1" x14ac:dyDescent="0.3"/>
    <row r="1799" ht="15.9" customHeight="1" x14ac:dyDescent="0.3"/>
    <row r="1800" ht="15.9" customHeight="1" x14ac:dyDescent="0.3"/>
    <row r="1801" ht="15.9" customHeight="1" x14ac:dyDescent="0.3"/>
    <row r="1802" ht="15.9" customHeight="1" x14ac:dyDescent="0.3"/>
    <row r="1803" ht="15.9" customHeight="1" x14ac:dyDescent="0.3"/>
    <row r="1804" ht="15.9" customHeight="1" x14ac:dyDescent="0.3"/>
    <row r="1805" ht="15.9" customHeight="1" x14ac:dyDescent="0.3"/>
    <row r="1806" ht="15.9" customHeight="1" x14ac:dyDescent="0.3"/>
    <row r="1807" ht="15.9" customHeight="1" x14ac:dyDescent="0.3"/>
    <row r="1808" ht="15.9" customHeight="1" x14ac:dyDescent="0.3"/>
    <row r="1809" ht="15.9" customHeight="1" x14ac:dyDescent="0.3"/>
    <row r="1810" ht="15.9" customHeight="1" x14ac:dyDescent="0.3"/>
    <row r="1811" ht="15.9" customHeight="1" x14ac:dyDescent="0.3"/>
    <row r="1812" ht="15.9" customHeight="1" x14ac:dyDescent="0.3"/>
    <row r="1813" ht="15.9" customHeight="1" x14ac:dyDescent="0.3"/>
    <row r="1814" ht="15.9" customHeight="1" x14ac:dyDescent="0.3"/>
    <row r="1815" ht="15.9" customHeight="1" x14ac:dyDescent="0.3"/>
    <row r="1816" ht="15.9" customHeight="1" x14ac:dyDescent="0.3"/>
    <row r="1817" ht="15.9" customHeight="1" x14ac:dyDescent="0.3"/>
    <row r="1818" ht="15.9" customHeight="1" x14ac:dyDescent="0.3"/>
    <row r="1819" ht="15.9" customHeight="1" x14ac:dyDescent="0.3"/>
    <row r="1820" ht="15.9" customHeight="1" x14ac:dyDescent="0.3"/>
    <row r="1821" ht="15.9" customHeight="1" x14ac:dyDescent="0.3"/>
    <row r="1822" ht="15.9" customHeight="1" x14ac:dyDescent="0.3"/>
    <row r="1823" ht="15.9" customHeight="1" x14ac:dyDescent="0.3"/>
    <row r="1824" ht="15.9" customHeight="1" x14ac:dyDescent="0.3"/>
    <row r="1825" ht="15.9" customHeight="1" x14ac:dyDescent="0.3"/>
    <row r="1826" ht="15.9" customHeight="1" x14ac:dyDescent="0.3"/>
    <row r="1827" ht="15.9" customHeight="1" x14ac:dyDescent="0.3"/>
    <row r="1828" ht="15.9" customHeight="1" x14ac:dyDescent="0.3"/>
    <row r="1829" ht="15.9" customHeight="1" x14ac:dyDescent="0.3"/>
    <row r="1830" ht="15.9" customHeight="1" x14ac:dyDescent="0.3"/>
    <row r="1831" ht="15.9" customHeight="1" x14ac:dyDescent="0.3"/>
    <row r="1832" ht="15.9" customHeight="1" x14ac:dyDescent="0.3"/>
    <row r="1833" ht="15.9" customHeight="1" x14ac:dyDescent="0.3"/>
    <row r="1834" ht="15.9" customHeight="1" x14ac:dyDescent="0.3"/>
    <row r="1835" ht="15.9" customHeight="1" x14ac:dyDescent="0.3"/>
    <row r="1836" ht="15.9" customHeight="1" x14ac:dyDescent="0.3"/>
    <row r="1837" ht="15.9" customHeight="1" x14ac:dyDescent="0.3"/>
    <row r="1838" ht="15.9" customHeight="1" x14ac:dyDescent="0.3"/>
    <row r="1839" ht="15.9" customHeight="1" x14ac:dyDescent="0.3"/>
    <row r="1840" ht="15.9" customHeight="1" x14ac:dyDescent="0.3"/>
    <row r="1841" ht="15.9" customHeight="1" x14ac:dyDescent="0.3"/>
    <row r="1842" ht="15.9" customHeight="1" x14ac:dyDescent="0.3"/>
    <row r="1843" ht="15.9" customHeight="1" x14ac:dyDescent="0.3"/>
    <row r="1844" ht="15.9" customHeight="1" x14ac:dyDescent="0.3"/>
    <row r="1845" ht="15.9" customHeight="1" x14ac:dyDescent="0.3"/>
    <row r="1846" ht="15.9" customHeight="1" x14ac:dyDescent="0.3"/>
    <row r="1847" ht="15.9" customHeight="1" x14ac:dyDescent="0.3"/>
    <row r="1848" ht="15.9" customHeight="1" x14ac:dyDescent="0.3"/>
    <row r="1849" ht="15.9" customHeight="1" x14ac:dyDescent="0.3"/>
    <row r="1850" ht="15.9" customHeight="1" x14ac:dyDescent="0.3"/>
    <row r="1851" ht="15.9" customHeight="1" x14ac:dyDescent="0.3"/>
    <row r="1852" ht="15.9" customHeight="1" x14ac:dyDescent="0.3"/>
    <row r="1853" ht="15.9" customHeight="1" x14ac:dyDescent="0.3"/>
    <row r="1854" ht="15.9" customHeight="1" x14ac:dyDescent="0.3"/>
    <row r="1855" ht="15.9" customHeight="1" x14ac:dyDescent="0.3"/>
    <row r="1856" ht="15.9" customHeight="1" x14ac:dyDescent="0.3"/>
    <row r="1857" ht="15.9" customHeight="1" x14ac:dyDescent="0.3"/>
    <row r="1858" ht="15.9" customHeight="1" x14ac:dyDescent="0.3"/>
    <row r="1859" ht="15.9" customHeight="1" x14ac:dyDescent="0.3"/>
    <row r="1860" ht="15.9" customHeight="1" x14ac:dyDescent="0.3"/>
    <row r="1861" ht="15.9" customHeight="1" x14ac:dyDescent="0.3"/>
    <row r="1862" ht="15.9" customHeight="1" x14ac:dyDescent="0.3"/>
    <row r="1863" ht="15.9" customHeight="1" x14ac:dyDescent="0.3"/>
    <row r="1864" ht="15.9" customHeight="1" x14ac:dyDescent="0.3"/>
    <row r="1865" ht="15.9" customHeight="1" x14ac:dyDescent="0.3"/>
    <row r="1866" ht="15.9" customHeight="1" x14ac:dyDescent="0.3"/>
    <row r="1867" ht="15.9" customHeight="1" x14ac:dyDescent="0.3"/>
    <row r="1868" ht="15.9" customHeight="1" x14ac:dyDescent="0.3"/>
    <row r="1869" ht="15.9" customHeight="1" x14ac:dyDescent="0.3"/>
    <row r="1870" ht="15.9" customHeight="1" x14ac:dyDescent="0.3"/>
    <row r="1871" ht="15.9" customHeight="1" x14ac:dyDescent="0.3"/>
    <row r="1872" ht="15.9" customHeight="1" x14ac:dyDescent="0.3"/>
    <row r="1873" ht="15.9" customHeight="1" x14ac:dyDescent="0.3"/>
    <row r="1874" ht="15.9" customHeight="1" x14ac:dyDescent="0.3"/>
    <row r="1875" ht="15.9" customHeight="1" x14ac:dyDescent="0.3"/>
    <row r="1876" ht="15.9" customHeight="1" x14ac:dyDescent="0.3"/>
    <row r="1877" ht="15.9" customHeight="1" x14ac:dyDescent="0.3"/>
    <row r="1878" ht="15.9" customHeight="1" x14ac:dyDescent="0.3"/>
    <row r="1879" ht="15.9" customHeight="1" x14ac:dyDescent="0.3"/>
    <row r="1880" ht="15.9" customHeight="1" x14ac:dyDescent="0.3"/>
    <row r="1881" ht="15.9" customHeight="1" x14ac:dyDescent="0.3"/>
    <row r="1882" ht="15.9" customHeight="1" x14ac:dyDescent="0.3"/>
    <row r="1883" ht="15.9" customHeight="1" x14ac:dyDescent="0.3"/>
    <row r="1884" ht="15.9" customHeight="1" x14ac:dyDescent="0.3"/>
    <row r="1885" ht="15.9" customHeight="1" x14ac:dyDescent="0.3"/>
    <row r="1886" ht="15.9" customHeight="1" x14ac:dyDescent="0.3"/>
    <row r="1887" ht="15.9" customHeight="1" x14ac:dyDescent="0.3"/>
    <row r="1888" ht="15.9" customHeight="1" x14ac:dyDescent="0.3"/>
    <row r="1889" ht="15.9" customHeight="1" x14ac:dyDescent="0.3"/>
    <row r="1890" ht="15.9" customHeight="1" x14ac:dyDescent="0.3"/>
    <row r="1891" ht="15.9" customHeight="1" x14ac:dyDescent="0.3"/>
    <row r="1892" ht="15.9" customHeight="1" x14ac:dyDescent="0.3"/>
    <row r="1893" ht="15.9" customHeight="1" x14ac:dyDescent="0.3"/>
    <row r="1894" ht="15.9" customHeight="1" x14ac:dyDescent="0.3"/>
    <row r="1895" ht="15.9" customHeight="1" x14ac:dyDescent="0.3"/>
    <row r="1896" ht="15.9" customHeight="1" x14ac:dyDescent="0.3"/>
    <row r="1897" ht="15.9" customHeight="1" x14ac:dyDescent="0.3"/>
    <row r="1898" ht="15.9" customHeight="1" x14ac:dyDescent="0.3"/>
    <row r="1899" ht="15.9" customHeight="1" x14ac:dyDescent="0.3"/>
    <row r="1900" ht="15.9" customHeight="1" x14ac:dyDescent="0.3"/>
    <row r="1901" ht="15.9" customHeight="1" x14ac:dyDescent="0.3"/>
    <row r="1902" ht="15.9" customHeight="1" x14ac:dyDescent="0.3"/>
    <row r="1903" ht="15.9" customHeight="1" x14ac:dyDescent="0.3"/>
    <row r="1904" ht="15.9" customHeight="1" x14ac:dyDescent="0.3"/>
    <row r="1905" ht="15.9" customHeight="1" x14ac:dyDescent="0.3"/>
    <row r="1906" ht="15.9" customHeight="1" x14ac:dyDescent="0.3"/>
    <row r="1907" ht="15.9" customHeight="1" x14ac:dyDescent="0.3"/>
    <row r="1908" ht="15.9" customHeight="1" x14ac:dyDescent="0.3"/>
    <row r="1909" ht="15.9" customHeight="1" x14ac:dyDescent="0.3"/>
    <row r="1910" ht="15.9" customHeight="1" x14ac:dyDescent="0.3"/>
    <row r="1911" ht="15.9" customHeight="1" x14ac:dyDescent="0.3"/>
    <row r="1912" ht="15.9" customHeight="1" x14ac:dyDescent="0.3"/>
    <row r="1913" ht="15.9" customHeight="1" x14ac:dyDescent="0.3"/>
    <row r="1914" ht="15.9" customHeight="1" x14ac:dyDescent="0.3"/>
    <row r="1915" ht="15.9" customHeight="1" x14ac:dyDescent="0.3"/>
    <row r="1916" ht="15.9" customHeight="1" x14ac:dyDescent="0.3"/>
    <row r="1917" ht="15.9" customHeight="1" x14ac:dyDescent="0.3"/>
    <row r="1918" ht="15.9" customHeight="1" x14ac:dyDescent="0.3"/>
    <row r="1919" ht="15.9" customHeight="1" x14ac:dyDescent="0.3"/>
    <row r="1920" ht="15.9" customHeight="1" x14ac:dyDescent="0.3"/>
    <row r="1921" ht="15.9" customHeight="1" x14ac:dyDescent="0.3"/>
    <row r="1922" ht="15.9" customHeight="1" x14ac:dyDescent="0.3"/>
    <row r="1923" ht="15.9" customHeight="1" x14ac:dyDescent="0.3"/>
    <row r="1924" ht="15.9" customHeight="1" x14ac:dyDescent="0.3"/>
    <row r="1925" ht="15.9" customHeight="1" x14ac:dyDescent="0.3"/>
    <row r="1926" ht="15.9" customHeight="1" x14ac:dyDescent="0.3"/>
    <row r="1927" ht="15.9" customHeight="1" x14ac:dyDescent="0.3"/>
    <row r="1928" ht="15.9" customHeight="1" x14ac:dyDescent="0.3"/>
    <row r="1929" ht="15.9" customHeight="1" x14ac:dyDescent="0.3"/>
    <row r="1930" ht="15.9" customHeight="1" x14ac:dyDescent="0.3"/>
    <row r="1931" ht="15.9" customHeight="1" x14ac:dyDescent="0.3"/>
    <row r="1932" ht="15.9" customHeight="1" x14ac:dyDescent="0.3"/>
    <row r="1933" ht="15.9" customHeight="1" x14ac:dyDescent="0.3"/>
    <row r="1934" ht="15.9" customHeight="1" x14ac:dyDescent="0.3"/>
    <row r="1935" ht="15.9" customHeight="1" x14ac:dyDescent="0.3"/>
    <row r="1936" ht="15.9" customHeight="1" x14ac:dyDescent="0.3"/>
    <row r="1937" ht="15.9" customHeight="1" x14ac:dyDescent="0.3"/>
    <row r="1938" ht="15.9" customHeight="1" x14ac:dyDescent="0.3"/>
    <row r="1939" ht="15.9" customHeight="1" x14ac:dyDescent="0.3"/>
    <row r="1940" ht="15.9" customHeight="1" x14ac:dyDescent="0.3"/>
    <row r="1941" ht="15.9" customHeight="1" x14ac:dyDescent="0.3"/>
    <row r="1942" ht="15.9" customHeight="1" x14ac:dyDescent="0.3"/>
    <row r="1943" ht="15.9" customHeight="1" x14ac:dyDescent="0.3"/>
    <row r="1944" ht="15.9" customHeight="1" x14ac:dyDescent="0.3"/>
    <row r="1945" ht="15.9" customHeight="1" x14ac:dyDescent="0.3"/>
    <row r="1946" ht="15.9" customHeight="1" x14ac:dyDescent="0.3"/>
    <row r="1947" ht="15.9" customHeight="1" x14ac:dyDescent="0.3"/>
    <row r="1948" ht="15.9" customHeight="1" x14ac:dyDescent="0.3"/>
    <row r="1949" ht="15.9" customHeight="1" x14ac:dyDescent="0.3"/>
    <row r="1950" ht="15.9" customHeight="1" x14ac:dyDescent="0.3"/>
    <row r="1951" ht="15.9" customHeight="1" x14ac:dyDescent="0.3"/>
    <row r="1952" ht="15.9" customHeight="1" x14ac:dyDescent="0.3"/>
    <row r="1953" ht="15.9" customHeight="1" x14ac:dyDescent="0.3"/>
    <row r="1954" ht="15.9" customHeight="1" x14ac:dyDescent="0.3"/>
    <row r="1955" ht="15.9" customHeight="1" x14ac:dyDescent="0.3"/>
    <row r="1956" ht="15.9" customHeight="1" x14ac:dyDescent="0.3"/>
    <row r="1957" ht="15.9" customHeight="1" x14ac:dyDescent="0.3"/>
    <row r="1958" ht="15.9" customHeight="1" x14ac:dyDescent="0.3"/>
    <row r="1959" ht="15.9" customHeight="1" x14ac:dyDescent="0.3"/>
    <row r="1960" ht="15.9" customHeight="1" x14ac:dyDescent="0.3"/>
    <row r="1961" ht="15.9" customHeight="1" x14ac:dyDescent="0.3"/>
    <row r="1962" ht="15.9" customHeight="1" x14ac:dyDescent="0.3"/>
    <row r="1963" ht="15.9" customHeight="1" x14ac:dyDescent="0.3"/>
    <row r="1964" ht="15.9" customHeight="1" x14ac:dyDescent="0.3"/>
    <row r="1965" ht="15.9" customHeight="1" x14ac:dyDescent="0.3"/>
    <row r="1966" ht="15.9" customHeight="1" x14ac:dyDescent="0.3"/>
    <row r="1967" ht="15.9" customHeight="1" x14ac:dyDescent="0.3"/>
    <row r="1968" ht="15.9" customHeight="1" x14ac:dyDescent="0.3"/>
    <row r="1969" ht="15.9" customHeight="1" x14ac:dyDescent="0.3"/>
    <row r="1970" ht="15.9" customHeight="1" x14ac:dyDescent="0.3"/>
    <row r="1971" ht="15.9" customHeight="1" x14ac:dyDescent="0.3"/>
    <row r="1972" ht="15.9" customHeight="1" x14ac:dyDescent="0.3"/>
    <row r="1973" ht="15.9" customHeight="1" x14ac:dyDescent="0.3"/>
    <row r="1974" ht="15.9" customHeight="1" x14ac:dyDescent="0.3"/>
    <row r="1975" ht="15.9" customHeight="1" x14ac:dyDescent="0.3"/>
    <row r="1976" ht="15.9" customHeight="1" x14ac:dyDescent="0.3"/>
    <row r="1977" ht="15.9" customHeight="1" x14ac:dyDescent="0.3"/>
    <row r="1978" ht="15.9" customHeight="1" x14ac:dyDescent="0.3"/>
    <row r="1979" ht="15.9" customHeight="1" x14ac:dyDescent="0.3"/>
    <row r="1980" ht="15.9" customHeight="1" x14ac:dyDescent="0.3"/>
    <row r="1981" ht="15.9" customHeight="1" x14ac:dyDescent="0.3"/>
    <row r="1982" ht="15.9" customHeight="1" x14ac:dyDescent="0.3"/>
    <row r="1983" ht="15.9" customHeight="1" x14ac:dyDescent="0.3"/>
    <row r="1984" ht="15.9" customHeight="1" x14ac:dyDescent="0.3"/>
    <row r="1985" ht="15.9" customHeight="1" x14ac:dyDescent="0.3"/>
    <row r="1986" ht="15.9" customHeight="1" x14ac:dyDescent="0.3"/>
    <row r="1987" ht="15.9" customHeight="1" x14ac:dyDescent="0.3"/>
    <row r="1988" ht="15.9" customHeight="1" x14ac:dyDescent="0.3"/>
    <row r="1989" ht="15.9" customHeight="1" x14ac:dyDescent="0.3"/>
    <row r="1990" ht="15.9" customHeight="1" x14ac:dyDescent="0.3"/>
    <row r="1991" ht="15.9" customHeight="1" x14ac:dyDescent="0.3"/>
    <row r="1992" ht="15.9" customHeight="1" x14ac:dyDescent="0.3"/>
    <row r="1993" ht="15.9" customHeight="1" x14ac:dyDescent="0.3"/>
    <row r="1994" ht="15.9" customHeight="1" x14ac:dyDescent="0.3"/>
    <row r="1995" ht="15.9" customHeight="1" x14ac:dyDescent="0.3"/>
    <row r="1996" ht="15.9" customHeight="1" x14ac:dyDescent="0.3"/>
    <row r="1997" ht="15.9" customHeight="1" x14ac:dyDescent="0.3"/>
    <row r="1998" ht="15.9" customHeight="1" x14ac:dyDescent="0.3"/>
    <row r="1999" ht="15.9" customHeight="1" x14ac:dyDescent="0.3"/>
    <row r="2000" ht="15.9" customHeight="1" x14ac:dyDescent="0.3"/>
    <row r="2001" ht="15.9" customHeight="1" x14ac:dyDescent="0.3"/>
    <row r="2002" ht="15.9" customHeight="1" x14ac:dyDescent="0.3"/>
    <row r="2003" ht="15.9" customHeight="1" x14ac:dyDescent="0.3"/>
    <row r="2004" ht="15.9" customHeight="1" x14ac:dyDescent="0.3"/>
    <row r="2005" ht="15.9" customHeight="1" x14ac:dyDescent="0.3"/>
    <row r="2006" ht="15.9" customHeight="1" x14ac:dyDescent="0.3"/>
    <row r="2007" ht="15.9" customHeight="1" x14ac:dyDescent="0.3"/>
    <row r="2008" ht="15.9" customHeight="1" x14ac:dyDescent="0.3"/>
    <row r="2009" ht="15.9" customHeight="1" x14ac:dyDescent="0.3"/>
    <row r="2010" ht="15.9" customHeight="1" x14ac:dyDescent="0.3"/>
    <row r="2011" ht="15.9" customHeight="1" x14ac:dyDescent="0.3"/>
    <row r="2012" ht="15.9" customHeight="1" x14ac:dyDescent="0.3"/>
    <row r="2013" ht="15.9" customHeight="1" x14ac:dyDescent="0.3"/>
    <row r="2014" ht="15.9" customHeight="1" x14ac:dyDescent="0.3"/>
    <row r="2015" ht="15.9" customHeight="1" x14ac:dyDescent="0.3"/>
    <row r="2016" ht="15.9" customHeight="1" x14ac:dyDescent="0.3"/>
    <row r="2017" ht="15.9" customHeight="1" x14ac:dyDescent="0.3"/>
    <row r="2018" ht="15.9" customHeight="1" x14ac:dyDescent="0.3"/>
    <row r="2019" ht="15.9" customHeight="1" x14ac:dyDescent="0.3"/>
    <row r="2020" ht="15.9" customHeight="1" x14ac:dyDescent="0.3"/>
    <row r="2021" ht="15.9" customHeight="1" x14ac:dyDescent="0.3"/>
    <row r="2022" ht="15.9" customHeight="1" x14ac:dyDescent="0.3"/>
    <row r="2023" ht="15.9" customHeight="1" x14ac:dyDescent="0.3"/>
    <row r="2024" ht="15.9" customHeight="1" x14ac:dyDescent="0.3"/>
    <row r="2025" ht="15.9" customHeight="1" x14ac:dyDescent="0.3"/>
    <row r="2026" ht="15.9" customHeight="1" x14ac:dyDescent="0.3"/>
    <row r="2027" ht="15.9" customHeight="1" x14ac:dyDescent="0.3"/>
    <row r="2028" ht="15.9" customHeight="1" x14ac:dyDescent="0.3"/>
    <row r="2029" ht="15.9" customHeight="1" x14ac:dyDescent="0.3"/>
    <row r="2030" ht="15.9" customHeight="1" x14ac:dyDescent="0.3"/>
    <row r="2031" ht="15.9" customHeight="1" x14ac:dyDescent="0.3"/>
    <row r="2032" ht="15.9" customHeight="1" x14ac:dyDescent="0.3"/>
    <row r="2033" ht="15.9" customHeight="1" x14ac:dyDescent="0.3"/>
    <row r="2034" ht="15.9" customHeight="1" x14ac:dyDescent="0.3"/>
    <row r="2035" ht="15.9" customHeight="1" x14ac:dyDescent="0.3"/>
    <row r="2036" ht="15.9" customHeight="1" x14ac:dyDescent="0.3"/>
    <row r="2037" ht="15.9" customHeight="1" x14ac:dyDescent="0.3"/>
    <row r="2038" ht="15.9" customHeight="1" x14ac:dyDescent="0.3"/>
    <row r="2039" ht="15.9" customHeight="1" x14ac:dyDescent="0.3"/>
    <row r="2040" ht="15.9" customHeight="1" x14ac:dyDescent="0.3"/>
    <row r="2041" ht="15.9" customHeight="1" x14ac:dyDescent="0.3"/>
    <row r="2042" ht="15.9" customHeight="1" x14ac:dyDescent="0.3"/>
    <row r="2043" ht="15.9" customHeight="1" x14ac:dyDescent="0.3"/>
    <row r="2044" ht="15.9" customHeight="1" x14ac:dyDescent="0.3"/>
    <row r="2045" ht="15.9" customHeight="1" x14ac:dyDescent="0.3"/>
    <row r="2046" ht="15.9" customHeight="1" x14ac:dyDescent="0.3"/>
    <row r="2047" ht="15.9" customHeight="1" x14ac:dyDescent="0.3"/>
    <row r="2048" ht="15.9" customHeight="1" x14ac:dyDescent="0.3"/>
    <row r="2049" ht="15.9" customHeight="1" x14ac:dyDescent="0.3"/>
    <row r="2050" ht="15.9" customHeight="1" x14ac:dyDescent="0.3"/>
    <row r="2051" ht="15.9" customHeight="1" x14ac:dyDescent="0.3"/>
    <row r="2052" ht="15.9" customHeight="1" x14ac:dyDescent="0.3"/>
    <row r="2053" ht="15.9" customHeight="1" x14ac:dyDescent="0.3"/>
    <row r="2054" ht="15.9" customHeight="1" x14ac:dyDescent="0.3"/>
    <row r="2055" ht="15.9" customHeight="1" x14ac:dyDescent="0.3"/>
    <row r="2056" ht="15.9" customHeight="1" x14ac:dyDescent="0.3"/>
    <row r="2057" ht="15.9" customHeight="1" x14ac:dyDescent="0.3"/>
    <row r="2058" ht="15.9" customHeight="1" x14ac:dyDescent="0.3"/>
    <row r="2059" ht="15.9" customHeight="1" x14ac:dyDescent="0.3"/>
  </sheetData>
  <autoFilter ref="A5:J811"/>
  <mergeCells count="637">
    <mergeCell ref="F5:F6"/>
    <mergeCell ref="G5:G6"/>
    <mergeCell ref="H5:H6"/>
    <mergeCell ref="N7:N10"/>
    <mergeCell ref="N13:N14"/>
    <mergeCell ref="M3:M6"/>
    <mergeCell ref="K7:K10"/>
    <mergeCell ref="A1:L2"/>
    <mergeCell ref="A3:B3"/>
    <mergeCell ref="C3:D3"/>
    <mergeCell ref="E3:F4"/>
    <mergeCell ref="G3:H4"/>
    <mergeCell ref="L3:L6"/>
    <mergeCell ref="A4:B4"/>
    <mergeCell ref="C4:D4"/>
    <mergeCell ref="A5:A6"/>
    <mergeCell ref="B5:B6"/>
    <mergeCell ref="I5:I6"/>
    <mergeCell ref="J5:J6"/>
    <mergeCell ref="K5:K6"/>
    <mergeCell ref="C5:C6"/>
    <mergeCell ref="D5:D6"/>
    <mergeCell ref="E5:E6"/>
    <mergeCell ref="N33:N34"/>
    <mergeCell ref="N35:N36"/>
    <mergeCell ref="N37:N40"/>
    <mergeCell ref="N41:N42"/>
    <mergeCell ref="N43:N44"/>
    <mergeCell ref="N15:N18"/>
    <mergeCell ref="N21:N22"/>
    <mergeCell ref="N23:N26"/>
    <mergeCell ref="N27:N28"/>
    <mergeCell ref="N31:N32"/>
    <mergeCell ref="N59:N62"/>
    <mergeCell ref="N63:N64"/>
    <mergeCell ref="N65:N66"/>
    <mergeCell ref="N67:N70"/>
    <mergeCell ref="N71:N74"/>
    <mergeCell ref="N45:N46"/>
    <mergeCell ref="N47:N48"/>
    <mergeCell ref="N49:N52"/>
    <mergeCell ref="N53:N54"/>
    <mergeCell ref="N55:N56"/>
    <mergeCell ref="N85:N88"/>
    <mergeCell ref="N89:N90"/>
    <mergeCell ref="N91:N92"/>
    <mergeCell ref="N93:N94"/>
    <mergeCell ref="N95:N98"/>
    <mergeCell ref="N75:N76"/>
    <mergeCell ref="N77:N78"/>
    <mergeCell ref="N79:N80"/>
    <mergeCell ref="N81:N82"/>
    <mergeCell ref="N83:N84"/>
    <mergeCell ref="N111:N112"/>
    <mergeCell ref="N113:N114"/>
    <mergeCell ref="N115:N116"/>
    <mergeCell ref="N117:N118"/>
    <mergeCell ref="N119:N120"/>
    <mergeCell ref="N99:N100"/>
    <mergeCell ref="N101:N102"/>
    <mergeCell ref="N103:N104"/>
    <mergeCell ref="N105:N106"/>
    <mergeCell ref="N107:N110"/>
    <mergeCell ref="N135:N136"/>
    <mergeCell ref="N137:N138"/>
    <mergeCell ref="N139:N140"/>
    <mergeCell ref="N143:N144"/>
    <mergeCell ref="N145:N148"/>
    <mergeCell ref="N121:N122"/>
    <mergeCell ref="N123:N124"/>
    <mergeCell ref="N125:N126"/>
    <mergeCell ref="N127:N128"/>
    <mergeCell ref="N131:N134"/>
    <mergeCell ref="N173:N174"/>
    <mergeCell ref="N179:N180"/>
    <mergeCell ref="N181:N182"/>
    <mergeCell ref="N185:N186"/>
    <mergeCell ref="N187:N188"/>
    <mergeCell ref="N149:N150"/>
    <mergeCell ref="N151:N152"/>
    <mergeCell ref="N159:N160"/>
    <mergeCell ref="N169:N170"/>
    <mergeCell ref="N171:N172"/>
    <mergeCell ref="N205:N206"/>
    <mergeCell ref="N207:N208"/>
    <mergeCell ref="N209:N212"/>
    <mergeCell ref="N213:N214"/>
    <mergeCell ref="N215:N216"/>
    <mergeCell ref="N189:N190"/>
    <mergeCell ref="N193:N194"/>
    <mergeCell ref="N195:N198"/>
    <mergeCell ref="N201:N202"/>
    <mergeCell ref="N203:N204"/>
    <mergeCell ref="N233:N234"/>
    <mergeCell ref="N235:N236"/>
    <mergeCell ref="N237:N238"/>
    <mergeCell ref="N239:N240"/>
    <mergeCell ref="N241:N242"/>
    <mergeCell ref="N221:N222"/>
    <mergeCell ref="N223:N224"/>
    <mergeCell ref="N225:N226"/>
    <mergeCell ref="N227:N230"/>
    <mergeCell ref="N231:N232"/>
    <mergeCell ref="N265:N268"/>
    <mergeCell ref="N273:N274"/>
    <mergeCell ref="N275:N276"/>
    <mergeCell ref="N277:N280"/>
    <mergeCell ref="N281:N282"/>
    <mergeCell ref="N251:N252"/>
    <mergeCell ref="N253:N256"/>
    <mergeCell ref="N261:N262"/>
    <mergeCell ref="N263:N264"/>
    <mergeCell ref="N299:N300"/>
    <mergeCell ref="N301:N302"/>
    <mergeCell ref="N303:N306"/>
    <mergeCell ref="N307:N308"/>
    <mergeCell ref="N309:N312"/>
    <mergeCell ref="N283:N284"/>
    <mergeCell ref="N285:N288"/>
    <mergeCell ref="N289:N292"/>
    <mergeCell ref="N293:N294"/>
    <mergeCell ref="N295:N298"/>
    <mergeCell ref="N329:N330"/>
    <mergeCell ref="N331:N334"/>
    <mergeCell ref="N335:N338"/>
    <mergeCell ref="N339:N340"/>
    <mergeCell ref="N341:N344"/>
    <mergeCell ref="N313:N316"/>
    <mergeCell ref="N317:N318"/>
    <mergeCell ref="N321:N322"/>
    <mergeCell ref="N323:N326"/>
    <mergeCell ref="N327:N328"/>
    <mergeCell ref="N357:N358"/>
    <mergeCell ref="N359:N362"/>
    <mergeCell ref="N363:N364"/>
    <mergeCell ref="N373:N374"/>
    <mergeCell ref="N375:N376"/>
    <mergeCell ref="N345:N346"/>
    <mergeCell ref="N347:N348"/>
    <mergeCell ref="N349:N352"/>
    <mergeCell ref="N353:N354"/>
    <mergeCell ref="N355:N356"/>
    <mergeCell ref="N391:N392"/>
    <mergeCell ref="N393:N394"/>
    <mergeCell ref="N395:N396"/>
    <mergeCell ref="N397:N398"/>
    <mergeCell ref="N399:N402"/>
    <mergeCell ref="N377:N378"/>
    <mergeCell ref="N383:N384"/>
    <mergeCell ref="N385:N386"/>
    <mergeCell ref="N387:N388"/>
    <mergeCell ref="N389:N390"/>
    <mergeCell ref="N413:N414"/>
    <mergeCell ref="N415:N418"/>
    <mergeCell ref="N419:N420"/>
    <mergeCell ref="N421:N422"/>
    <mergeCell ref="N423:N424"/>
    <mergeCell ref="N403:N404"/>
    <mergeCell ref="N405:N406"/>
    <mergeCell ref="N407:N408"/>
    <mergeCell ref="N409:N410"/>
    <mergeCell ref="N411:N412"/>
    <mergeCell ref="N443:N444"/>
    <mergeCell ref="N445:N446"/>
    <mergeCell ref="N447:N450"/>
    <mergeCell ref="N451:N452"/>
    <mergeCell ref="N453:N454"/>
    <mergeCell ref="N427:N428"/>
    <mergeCell ref="N431:N432"/>
    <mergeCell ref="N435:N436"/>
    <mergeCell ref="N437:N440"/>
    <mergeCell ref="N441:N442"/>
    <mergeCell ref="N471:N472"/>
    <mergeCell ref="N473:N474"/>
    <mergeCell ref="N475:N476"/>
    <mergeCell ref="N477:N478"/>
    <mergeCell ref="N479:N480"/>
    <mergeCell ref="N455:N456"/>
    <mergeCell ref="N457:N460"/>
    <mergeCell ref="N461:N462"/>
    <mergeCell ref="N465:N468"/>
    <mergeCell ref="N469:N470"/>
    <mergeCell ref="N499:N500"/>
    <mergeCell ref="N501:N504"/>
    <mergeCell ref="N505:N506"/>
    <mergeCell ref="N507:N508"/>
    <mergeCell ref="N509:N510"/>
    <mergeCell ref="N481:N482"/>
    <mergeCell ref="N483:N484"/>
    <mergeCell ref="N487:N488"/>
    <mergeCell ref="N493:N496"/>
    <mergeCell ref="N497:N498"/>
    <mergeCell ref="N525:N526"/>
    <mergeCell ref="N527:N528"/>
    <mergeCell ref="N529:N530"/>
    <mergeCell ref="N531:N532"/>
    <mergeCell ref="N533:N534"/>
    <mergeCell ref="N511:N514"/>
    <mergeCell ref="N515:N516"/>
    <mergeCell ref="N517:N518"/>
    <mergeCell ref="N519:N520"/>
    <mergeCell ref="N521:N524"/>
    <mergeCell ref="N545:N546"/>
    <mergeCell ref="N547:N548"/>
    <mergeCell ref="N549:N550"/>
    <mergeCell ref="N551:N552"/>
    <mergeCell ref="N553:N554"/>
    <mergeCell ref="N535:N536"/>
    <mergeCell ref="N537:N538"/>
    <mergeCell ref="N539:N540"/>
    <mergeCell ref="N541:N542"/>
    <mergeCell ref="N543:N544"/>
    <mergeCell ref="N565:N566"/>
    <mergeCell ref="N567:N568"/>
    <mergeCell ref="N569:N570"/>
    <mergeCell ref="N571:N572"/>
    <mergeCell ref="N573:N574"/>
    <mergeCell ref="N555:N556"/>
    <mergeCell ref="N557:N558"/>
    <mergeCell ref="N559:N560"/>
    <mergeCell ref="N561:N562"/>
    <mergeCell ref="N563:N564"/>
    <mergeCell ref="N585:N586"/>
    <mergeCell ref="N587:N588"/>
    <mergeCell ref="N589:N590"/>
    <mergeCell ref="N591:N592"/>
    <mergeCell ref="N593:N594"/>
    <mergeCell ref="N575:N576"/>
    <mergeCell ref="N577:N578"/>
    <mergeCell ref="N579:N580"/>
    <mergeCell ref="N581:N582"/>
    <mergeCell ref="N583:N584"/>
    <mergeCell ref="N605:N606"/>
    <mergeCell ref="N609:N610"/>
    <mergeCell ref="N611:N612"/>
    <mergeCell ref="N613:N614"/>
    <mergeCell ref="N615:N616"/>
    <mergeCell ref="N595:N596"/>
    <mergeCell ref="N597:N598"/>
    <mergeCell ref="N599:N600"/>
    <mergeCell ref="N601:N602"/>
    <mergeCell ref="N603:N604"/>
    <mergeCell ref="N627:N628"/>
    <mergeCell ref="N629:N630"/>
    <mergeCell ref="N631:N632"/>
    <mergeCell ref="N633:N634"/>
    <mergeCell ref="N635:N636"/>
    <mergeCell ref="N617:N618"/>
    <mergeCell ref="N619:N620"/>
    <mergeCell ref="N621:N622"/>
    <mergeCell ref="N623:N624"/>
    <mergeCell ref="N625:N626"/>
    <mergeCell ref="N649:N650"/>
    <mergeCell ref="N651:N652"/>
    <mergeCell ref="N657:N658"/>
    <mergeCell ref="N661:N662"/>
    <mergeCell ref="N663:N664"/>
    <mergeCell ref="N637:N638"/>
    <mergeCell ref="N639:N640"/>
    <mergeCell ref="N643:N644"/>
    <mergeCell ref="N645:N646"/>
    <mergeCell ref="N647:N648"/>
    <mergeCell ref="N675:N676"/>
    <mergeCell ref="N677:N678"/>
    <mergeCell ref="N681:N682"/>
    <mergeCell ref="N683:N684"/>
    <mergeCell ref="N685:N686"/>
    <mergeCell ref="N665:N666"/>
    <mergeCell ref="N667:N668"/>
    <mergeCell ref="N669:N670"/>
    <mergeCell ref="N671:N672"/>
    <mergeCell ref="N673:N674"/>
    <mergeCell ref="N697:N698"/>
    <mergeCell ref="N699:N700"/>
    <mergeCell ref="N701:N702"/>
    <mergeCell ref="N703:N704"/>
    <mergeCell ref="N705:N706"/>
    <mergeCell ref="N687:N688"/>
    <mergeCell ref="N689:N690"/>
    <mergeCell ref="N691:N692"/>
    <mergeCell ref="N693:N694"/>
    <mergeCell ref="N695:N696"/>
    <mergeCell ref="N717:N718"/>
    <mergeCell ref="N719:N720"/>
    <mergeCell ref="N721:N722"/>
    <mergeCell ref="N723:N724"/>
    <mergeCell ref="N725:N726"/>
    <mergeCell ref="N707:N708"/>
    <mergeCell ref="N709:N710"/>
    <mergeCell ref="N711:N712"/>
    <mergeCell ref="N713:N714"/>
    <mergeCell ref="N715:N716"/>
    <mergeCell ref="N737:N738"/>
    <mergeCell ref="N739:N740"/>
    <mergeCell ref="N741:N742"/>
    <mergeCell ref="N743:N744"/>
    <mergeCell ref="N745:N746"/>
    <mergeCell ref="N727:N728"/>
    <mergeCell ref="N729:N730"/>
    <mergeCell ref="N731:N732"/>
    <mergeCell ref="N733:N734"/>
    <mergeCell ref="N735:N736"/>
    <mergeCell ref="N777:N778"/>
    <mergeCell ref="N757:N758"/>
    <mergeCell ref="N761:N762"/>
    <mergeCell ref="N763:N764"/>
    <mergeCell ref="N765:N766"/>
    <mergeCell ref="N767:N768"/>
    <mergeCell ref="N747:N748"/>
    <mergeCell ref="N749:N750"/>
    <mergeCell ref="N751:N752"/>
    <mergeCell ref="N753:N754"/>
    <mergeCell ref="N755:N756"/>
    <mergeCell ref="N791:N792"/>
    <mergeCell ref="N793:N794"/>
    <mergeCell ref="N795:N796"/>
    <mergeCell ref="N797:N798"/>
    <mergeCell ref="K13:K14"/>
    <mergeCell ref="M283:M284"/>
    <mergeCell ref="M353:M354"/>
    <mergeCell ref="M405:M406"/>
    <mergeCell ref="M407:M408"/>
    <mergeCell ref="M529:M530"/>
    <mergeCell ref="M789:M790"/>
    <mergeCell ref="K15:K18"/>
    <mergeCell ref="K21:K22"/>
    <mergeCell ref="K23:K26"/>
    <mergeCell ref="K27:K28"/>
    <mergeCell ref="N779:N780"/>
    <mergeCell ref="N783:N784"/>
    <mergeCell ref="N785:N786"/>
    <mergeCell ref="N787:N788"/>
    <mergeCell ref="N789:N790"/>
    <mergeCell ref="N769:N770"/>
    <mergeCell ref="N771:N772"/>
    <mergeCell ref="N773:N774"/>
    <mergeCell ref="N775:N776"/>
    <mergeCell ref="K43:K44"/>
    <mergeCell ref="K45:K46"/>
    <mergeCell ref="K47:K48"/>
    <mergeCell ref="K49:K52"/>
    <mergeCell ref="K53:K54"/>
    <mergeCell ref="K31:K32"/>
    <mergeCell ref="K33:K34"/>
    <mergeCell ref="K35:K36"/>
    <mergeCell ref="K37:K40"/>
    <mergeCell ref="K41:K42"/>
    <mergeCell ref="K71:K74"/>
    <mergeCell ref="K75:K76"/>
    <mergeCell ref="K77:K78"/>
    <mergeCell ref="K79:K80"/>
    <mergeCell ref="K81:K82"/>
    <mergeCell ref="K55:K56"/>
    <mergeCell ref="K59:K62"/>
    <mergeCell ref="K63:K64"/>
    <mergeCell ref="K65:K66"/>
    <mergeCell ref="K67:K70"/>
    <mergeCell ref="K57:K58"/>
    <mergeCell ref="K95:K98"/>
    <mergeCell ref="K99:K100"/>
    <mergeCell ref="K101:K102"/>
    <mergeCell ref="K103:K104"/>
    <mergeCell ref="K105:K106"/>
    <mergeCell ref="K83:K84"/>
    <mergeCell ref="K85:K88"/>
    <mergeCell ref="K89:K90"/>
    <mergeCell ref="K91:K92"/>
    <mergeCell ref="K93:K94"/>
    <mergeCell ref="K119:K120"/>
    <mergeCell ref="K121:K122"/>
    <mergeCell ref="K123:K124"/>
    <mergeCell ref="K125:K126"/>
    <mergeCell ref="K127:K128"/>
    <mergeCell ref="K107:K110"/>
    <mergeCell ref="K111:K112"/>
    <mergeCell ref="K113:K114"/>
    <mergeCell ref="K115:K116"/>
    <mergeCell ref="K117:K118"/>
    <mergeCell ref="K145:K148"/>
    <mergeCell ref="K149:K150"/>
    <mergeCell ref="K151:K152"/>
    <mergeCell ref="K159:K160"/>
    <mergeCell ref="K169:K170"/>
    <mergeCell ref="K131:K134"/>
    <mergeCell ref="K135:K136"/>
    <mergeCell ref="K137:K138"/>
    <mergeCell ref="K139:K140"/>
    <mergeCell ref="K143:K144"/>
    <mergeCell ref="K187:K188"/>
    <mergeCell ref="K189:K190"/>
    <mergeCell ref="K193:K194"/>
    <mergeCell ref="K195:K198"/>
    <mergeCell ref="K201:K202"/>
    <mergeCell ref="K171:K172"/>
    <mergeCell ref="K173:K174"/>
    <mergeCell ref="K179:K180"/>
    <mergeCell ref="K181:K182"/>
    <mergeCell ref="K185:K186"/>
    <mergeCell ref="K215:K216"/>
    <mergeCell ref="K221:K222"/>
    <mergeCell ref="K223:K224"/>
    <mergeCell ref="K225:K226"/>
    <mergeCell ref="K227:K230"/>
    <mergeCell ref="K203:K204"/>
    <mergeCell ref="K205:K206"/>
    <mergeCell ref="K207:K208"/>
    <mergeCell ref="K209:K212"/>
    <mergeCell ref="K213:K214"/>
    <mergeCell ref="K241:K242"/>
    <mergeCell ref="K251:K252"/>
    <mergeCell ref="K253:K256"/>
    <mergeCell ref="K261:K262"/>
    <mergeCell ref="K231:K232"/>
    <mergeCell ref="K233:K234"/>
    <mergeCell ref="K235:K236"/>
    <mergeCell ref="K237:K238"/>
    <mergeCell ref="K239:K240"/>
    <mergeCell ref="K281:K282"/>
    <mergeCell ref="K283:K284"/>
    <mergeCell ref="K285:K288"/>
    <mergeCell ref="K289:K292"/>
    <mergeCell ref="K293:K294"/>
    <mergeCell ref="K263:K264"/>
    <mergeCell ref="K265:K268"/>
    <mergeCell ref="K273:K274"/>
    <mergeCell ref="K275:K276"/>
    <mergeCell ref="K277:K280"/>
    <mergeCell ref="K309:K312"/>
    <mergeCell ref="K313:K316"/>
    <mergeCell ref="K317:K318"/>
    <mergeCell ref="K321:K322"/>
    <mergeCell ref="K323:K326"/>
    <mergeCell ref="K295:K298"/>
    <mergeCell ref="K299:K300"/>
    <mergeCell ref="K301:K302"/>
    <mergeCell ref="K303:K306"/>
    <mergeCell ref="K307:K308"/>
    <mergeCell ref="K341:K344"/>
    <mergeCell ref="K345:K346"/>
    <mergeCell ref="K347:K348"/>
    <mergeCell ref="K349:K352"/>
    <mergeCell ref="K353:K354"/>
    <mergeCell ref="K327:K328"/>
    <mergeCell ref="K329:K330"/>
    <mergeCell ref="K331:K334"/>
    <mergeCell ref="K335:K338"/>
    <mergeCell ref="K339:K340"/>
    <mergeCell ref="K375:K376"/>
    <mergeCell ref="K377:K378"/>
    <mergeCell ref="K383:K384"/>
    <mergeCell ref="K385:K386"/>
    <mergeCell ref="K387:K388"/>
    <mergeCell ref="K355:K356"/>
    <mergeCell ref="K357:K358"/>
    <mergeCell ref="K359:K362"/>
    <mergeCell ref="K363:K364"/>
    <mergeCell ref="K373:K374"/>
    <mergeCell ref="K399:K402"/>
    <mergeCell ref="K403:K404"/>
    <mergeCell ref="K405:K406"/>
    <mergeCell ref="K407:K408"/>
    <mergeCell ref="K409:K410"/>
    <mergeCell ref="K389:K390"/>
    <mergeCell ref="K391:K392"/>
    <mergeCell ref="K393:K394"/>
    <mergeCell ref="K395:K396"/>
    <mergeCell ref="K397:K398"/>
    <mergeCell ref="K423:K424"/>
    <mergeCell ref="K427:K428"/>
    <mergeCell ref="K431:K432"/>
    <mergeCell ref="K435:K436"/>
    <mergeCell ref="K437:K440"/>
    <mergeCell ref="K411:K412"/>
    <mergeCell ref="K413:K414"/>
    <mergeCell ref="K415:K418"/>
    <mergeCell ref="K419:K420"/>
    <mergeCell ref="K421:K422"/>
    <mergeCell ref="K453:K454"/>
    <mergeCell ref="K455:K456"/>
    <mergeCell ref="K457:K460"/>
    <mergeCell ref="K461:K462"/>
    <mergeCell ref="K465:K468"/>
    <mergeCell ref="K441:K442"/>
    <mergeCell ref="K443:K444"/>
    <mergeCell ref="K445:K446"/>
    <mergeCell ref="K447:K450"/>
    <mergeCell ref="K451:K452"/>
    <mergeCell ref="K479:K480"/>
    <mergeCell ref="K481:K482"/>
    <mergeCell ref="K483:K484"/>
    <mergeCell ref="K487:K488"/>
    <mergeCell ref="K493:K496"/>
    <mergeCell ref="K469:K470"/>
    <mergeCell ref="K471:K472"/>
    <mergeCell ref="K473:K474"/>
    <mergeCell ref="K475:K476"/>
    <mergeCell ref="K477:K478"/>
    <mergeCell ref="K509:K510"/>
    <mergeCell ref="K511:K514"/>
    <mergeCell ref="K515:K516"/>
    <mergeCell ref="K517:K518"/>
    <mergeCell ref="K519:K520"/>
    <mergeCell ref="K497:K498"/>
    <mergeCell ref="K499:K500"/>
    <mergeCell ref="K501:K504"/>
    <mergeCell ref="K505:K506"/>
    <mergeCell ref="K507:K508"/>
    <mergeCell ref="K533:K534"/>
    <mergeCell ref="K535:K536"/>
    <mergeCell ref="K537:K538"/>
    <mergeCell ref="K539:K540"/>
    <mergeCell ref="K541:K542"/>
    <mergeCell ref="K521:K524"/>
    <mergeCell ref="K525:K526"/>
    <mergeCell ref="K527:K528"/>
    <mergeCell ref="K529:K530"/>
    <mergeCell ref="K531:K532"/>
    <mergeCell ref="K553:K554"/>
    <mergeCell ref="K555:K556"/>
    <mergeCell ref="K557:K558"/>
    <mergeCell ref="K559:K560"/>
    <mergeCell ref="K561:K562"/>
    <mergeCell ref="K543:K544"/>
    <mergeCell ref="K545:K546"/>
    <mergeCell ref="K547:K548"/>
    <mergeCell ref="K549:K550"/>
    <mergeCell ref="K551:K552"/>
    <mergeCell ref="K573:K574"/>
    <mergeCell ref="K575:K576"/>
    <mergeCell ref="K577:K578"/>
    <mergeCell ref="K579:K580"/>
    <mergeCell ref="K581:K582"/>
    <mergeCell ref="K563:K564"/>
    <mergeCell ref="K565:K566"/>
    <mergeCell ref="K567:K568"/>
    <mergeCell ref="K569:K570"/>
    <mergeCell ref="K571:K572"/>
    <mergeCell ref="K593:K594"/>
    <mergeCell ref="K595:K596"/>
    <mergeCell ref="K597:K598"/>
    <mergeCell ref="K599:K600"/>
    <mergeCell ref="K601:K602"/>
    <mergeCell ref="K583:K584"/>
    <mergeCell ref="K585:K586"/>
    <mergeCell ref="K587:K588"/>
    <mergeCell ref="K589:K590"/>
    <mergeCell ref="K591:K592"/>
    <mergeCell ref="K615:K616"/>
    <mergeCell ref="K617:K618"/>
    <mergeCell ref="K619:K620"/>
    <mergeCell ref="K621:K622"/>
    <mergeCell ref="K623:K624"/>
    <mergeCell ref="K603:K604"/>
    <mergeCell ref="K605:K606"/>
    <mergeCell ref="K609:K610"/>
    <mergeCell ref="K611:K612"/>
    <mergeCell ref="K613:K614"/>
    <mergeCell ref="K635:K636"/>
    <mergeCell ref="K637:K638"/>
    <mergeCell ref="K639:K640"/>
    <mergeCell ref="K643:K644"/>
    <mergeCell ref="K645:K646"/>
    <mergeCell ref="K625:K626"/>
    <mergeCell ref="K627:K628"/>
    <mergeCell ref="K629:K630"/>
    <mergeCell ref="K631:K632"/>
    <mergeCell ref="K633:K634"/>
    <mergeCell ref="K663:K664"/>
    <mergeCell ref="K665:K666"/>
    <mergeCell ref="K667:K668"/>
    <mergeCell ref="K669:K670"/>
    <mergeCell ref="K671:K672"/>
    <mergeCell ref="K647:K648"/>
    <mergeCell ref="K649:K650"/>
    <mergeCell ref="K651:K652"/>
    <mergeCell ref="K657:K658"/>
    <mergeCell ref="K661:K662"/>
    <mergeCell ref="K685:K686"/>
    <mergeCell ref="K687:K688"/>
    <mergeCell ref="K689:K690"/>
    <mergeCell ref="K691:K692"/>
    <mergeCell ref="K693:K694"/>
    <mergeCell ref="K673:K674"/>
    <mergeCell ref="K675:K676"/>
    <mergeCell ref="K677:K678"/>
    <mergeCell ref="K681:K682"/>
    <mergeCell ref="K683:K684"/>
    <mergeCell ref="K705:K706"/>
    <mergeCell ref="K707:K708"/>
    <mergeCell ref="K709:K710"/>
    <mergeCell ref="K711:K712"/>
    <mergeCell ref="K713:K714"/>
    <mergeCell ref="K695:K696"/>
    <mergeCell ref="K697:K698"/>
    <mergeCell ref="K699:K700"/>
    <mergeCell ref="K701:K702"/>
    <mergeCell ref="K703:K704"/>
    <mergeCell ref="K725:K726"/>
    <mergeCell ref="K727:K728"/>
    <mergeCell ref="K729:K730"/>
    <mergeCell ref="K731:K732"/>
    <mergeCell ref="K733:K734"/>
    <mergeCell ref="K715:K716"/>
    <mergeCell ref="K717:K718"/>
    <mergeCell ref="K719:K720"/>
    <mergeCell ref="K721:K722"/>
    <mergeCell ref="K723:K724"/>
    <mergeCell ref="K745:K746"/>
    <mergeCell ref="K747:K748"/>
    <mergeCell ref="K749:K750"/>
    <mergeCell ref="K751:K752"/>
    <mergeCell ref="K753:K754"/>
    <mergeCell ref="K735:K736"/>
    <mergeCell ref="K737:K738"/>
    <mergeCell ref="K739:K740"/>
    <mergeCell ref="K741:K742"/>
    <mergeCell ref="K743:K744"/>
    <mergeCell ref="K767:K768"/>
    <mergeCell ref="K769:K770"/>
    <mergeCell ref="K771:K772"/>
    <mergeCell ref="K773:K774"/>
    <mergeCell ref="K775:K776"/>
    <mergeCell ref="K755:K756"/>
    <mergeCell ref="K757:K758"/>
    <mergeCell ref="K761:K762"/>
    <mergeCell ref="K763:K764"/>
    <mergeCell ref="K765:K766"/>
    <mergeCell ref="K789:K790"/>
    <mergeCell ref="K791:K792"/>
    <mergeCell ref="K793:K794"/>
    <mergeCell ref="K795:K796"/>
    <mergeCell ref="K797:K798"/>
    <mergeCell ref="K777:K778"/>
    <mergeCell ref="K779:K780"/>
    <mergeCell ref="K783:K784"/>
    <mergeCell ref="K785:K786"/>
    <mergeCell ref="K787:K78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000"/>
  <sheetViews>
    <sheetView workbookViewId="0">
      <selection activeCell="H7" sqref="H7:H884"/>
    </sheetView>
  </sheetViews>
  <sheetFormatPr defaultColWidth="8.109375" defaultRowHeight="14.4" x14ac:dyDescent="0.3"/>
  <cols>
    <col min="1" max="1" width="7.33203125" style="82" customWidth="1"/>
    <col min="2" max="2" width="20.88671875" style="82" customWidth="1"/>
    <col min="3" max="3" width="10.44140625" style="82" customWidth="1"/>
    <col min="4" max="4" width="2" style="82" hidden="1" customWidth="1"/>
    <col min="5" max="6" width="11" style="82" customWidth="1"/>
    <col min="7" max="8" width="10.33203125" style="82" customWidth="1"/>
    <col min="9" max="9" width="10.88671875" style="82" customWidth="1"/>
    <col min="10" max="12" width="14.5546875" style="82" customWidth="1"/>
  </cols>
  <sheetData>
    <row r="1" spans="1:12" ht="10.95" customHeight="1" x14ac:dyDescent="0.3">
      <c r="A1" s="279" t="s">
        <v>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ht="10.95" customHeight="1" thickBot="1" x14ac:dyDescent="0.35">
      <c r="A2" s="280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2"/>
    </row>
    <row r="3" spans="1:12" ht="16.2" customHeight="1" thickBot="1" x14ac:dyDescent="0.35">
      <c r="A3" s="283" t="s">
        <v>46</v>
      </c>
      <c r="B3" s="283"/>
      <c r="C3" s="283" t="s">
        <v>47</v>
      </c>
      <c r="D3" s="283"/>
      <c r="E3" s="284" t="s">
        <v>2197</v>
      </c>
      <c r="F3" s="284"/>
      <c r="G3" s="284" t="s">
        <v>2198</v>
      </c>
      <c r="H3" s="284"/>
      <c r="I3" s="42" t="s">
        <v>2199</v>
      </c>
      <c r="J3" s="43"/>
      <c r="K3" s="43"/>
      <c r="L3" s="284" t="s">
        <v>12</v>
      </c>
    </row>
    <row r="4" spans="1:12" ht="16.2" customHeight="1" thickBot="1" x14ac:dyDescent="0.35">
      <c r="A4" s="289" t="s">
        <v>48</v>
      </c>
      <c r="B4" s="289"/>
      <c r="C4" s="290" t="s">
        <v>2200</v>
      </c>
      <c r="D4" s="290"/>
      <c r="E4" s="285"/>
      <c r="F4" s="286"/>
      <c r="G4" s="285"/>
      <c r="H4" s="286"/>
      <c r="I4" s="79"/>
      <c r="J4" s="69"/>
      <c r="K4" s="69"/>
      <c r="L4" s="291"/>
    </row>
    <row r="5" spans="1:12" ht="22.95" customHeight="1" x14ac:dyDescent="0.3">
      <c r="A5" s="274" t="s">
        <v>49</v>
      </c>
      <c r="B5" s="274" t="s">
        <v>113</v>
      </c>
      <c r="C5" s="274" t="s">
        <v>13</v>
      </c>
      <c r="D5" s="274" t="s">
        <v>11</v>
      </c>
      <c r="E5" s="274" t="s">
        <v>50</v>
      </c>
      <c r="F5" s="274" t="s">
        <v>51</v>
      </c>
      <c r="G5" s="274" t="s">
        <v>52</v>
      </c>
      <c r="H5" s="274" t="s">
        <v>53</v>
      </c>
      <c r="I5" s="274" t="s">
        <v>54</v>
      </c>
      <c r="J5" s="274" t="s">
        <v>55</v>
      </c>
      <c r="K5" s="274" t="s">
        <v>2201</v>
      </c>
      <c r="L5" s="291"/>
    </row>
    <row r="6" spans="1:12" ht="22.95" customHeight="1" thickBot="1" x14ac:dyDescent="0.35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92"/>
    </row>
    <row r="7" spans="1:12" ht="16.2" customHeight="1" thickBot="1" x14ac:dyDescent="0.35">
      <c r="A7" s="80" t="s">
        <v>131</v>
      </c>
      <c r="B7" s="80" t="s">
        <v>132</v>
      </c>
      <c r="C7" s="80" t="s">
        <v>133</v>
      </c>
      <c r="D7" s="80" t="s">
        <v>1258</v>
      </c>
      <c r="E7" s="80"/>
      <c r="F7" s="80"/>
      <c r="G7" s="80">
        <f>F7-E7</f>
        <v>0</v>
      </c>
      <c r="H7" s="80"/>
      <c r="I7" s="80"/>
      <c r="J7" s="80">
        <f>I7-H7</f>
        <v>0</v>
      </c>
      <c r="K7" s="24"/>
      <c r="L7" s="80"/>
    </row>
    <row r="8" spans="1:12" ht="16.2" customHeight="1" thickBot="1" x14ac:dyDescent="0.35">
      <c r="A8" s="80" t="s">
        <v>131</v>
      </c>
      <c r="B8" s="80" t="s">
        <v>132</v>
      </c>
      <c r="C8" s="80" t="s">
        <v>134</v>
      </c>
      <c r="D8" s="80" t="s">
        <v>1258</v>
      </c>
      <c r="E8" s="80"/>
      <c r="F8" s="80"/>
      <c r="G8" s="80">
        <f t="shared" ref="G8:G71" si="0">F8-E8</f>
        <v>0</v>
      </c>
      <c r="H8" s="80"/>
      <c r="I8" s="80"/>
      <c r="J8" s="80">
        <f t="shared" ref="J8:J71" si="1">I8-H8</f>
        <v>0</v>
      </c>
      <c r="K8" s="80"/>
      <c r="L8" s="80"/>
    </row>
    <row r="9" spans="1:12" ht="16.2" customHeight="1" thickBot="1" x14ac:dyDescent="0.35">
      <c r="A9" s="80" t="s">
        <v>131</v>
      </c>
      <c r="B9" s="80" t="s">
        <v>132</v>
      </c>
      <c r="C9" s="80" t="s">
        <v>135</v>
      </c>
      <c r="D9" s="80" t="s">
        <v>1258</v>
      </c>
      <c r="E9" s="80">
        <v>3</v>
      </c>
      <c r="F9" s="80">
        <v>3</v>
      </c>
      <c r="G9" s="80">
        <f t="shared" si="0"/>
        <v>0</v>
      </c>
      <c r="H9" s="80"/>
      <c r="I9" s="80"/>
      <c r="J9" s="80">
        <f t="shared" si="1"/>
        <v>0</v>
      </c>
      <c r="K9" s="80"/>
      <c r="L9" s="80"/>
    </row>
    <row r="10" spans="1:12" ht="16.2" customHeight="1" thickBot="1" x14ac:dyDescent="0.35">
      <c r="A10" s="80" t="s">
        <v>131</v>
      </c>
      <c r="B10" s="80" t="s">
        <v>132</v>
      </c>
      <c r="C10" s="80" t="s">
        <v>136</v>
      </c>
      <c r="D10" s="80" t="s">
        <v>1258</v>
      </c>
      <c r="E10" s="80"/>
      <c r="F10" s="80"/>
      <c r="G10" s="80">
        <f t="shared" si="0"/>
        <v>0</v>
      </c>
      <c r="H10" s="80"/>
      <c r="I10" s="80"/>
      <c r="J10" s="80">
        <f t="shared" si="1"/>
        <v>0</v>
      </c>
      <c r="K10" s="80"/>
      <c r="L10" s="80"/>
    </row>
    <row r="11" spans="1:12" ht="16.2" customHeight="1" thickBot="1" x14ac:dyDescent="0.35">
      <c r="A11" s="80" t="s">
        <v>138</v>
      </c>
      <c r="B11" s="80" t="s">
        <v>1232</v>
      </c>
      <c r="C11" s="80" t="s">
        <v>2202</v>
      </c>
      <c r="D11" s="80"/>
      <c r="E11" s="80">
        <v>6</v>
      </c>
      <c r="F11" s="80">
        <v>6</v>
      </c>
      <c r="G11" s="80">
        <f t="shared" si="0"/>
        <v>0</v>
      </c>
      <c r="H11" s="80"/>
      <c r="I11" s="80"/>
      <c r="J11" s="80">
        <f t="shared" si="1"/>
        <v>0</v>
      </c>
      <c r="K11" s="24"/>
      <c r="L11" s="80"/>
    </row>
    <row r="12" spans="1:12" ht="16.2" customHeight="1" thickBot="1" x14ac:dyDescent="0.35">
      <c r="A12" s="80" t="s">
        <v>138</v>
      </c>
      <c r="B12" s="80" t="s">
        <v>1232</v>
      </c>
      <c r="C12" s="80" t="s">
        <v>2203</v>
      </c>
      <c r="D12" s="80"/>
      <c r="E12" s="80"/>
      <c r="F12" s="80"/>
      <c r="G12" s="80">
        <f t="shared" si="0"/>
        <v>0</v>
      </c>
      <c r="H12" s="80">
        <v>1</v>
      </c>
      <c r="I12" s="80">
        <v>1</v>
      </c>
      <c r="J12" s="80">
        <f t="shared" si="1"/>
        <v>0</v>
      </c>
      <c r="K12" s="80"/>
      <c r="L12" s="80"/>
    </row>
    <row r="13" spans="1:12" ht="16.2" customHeight="1" thickBot="1" x14ac:dyDescent="0.35">
      <c r="A13" s="80" t="s">
        <v>143</v>
      </c>
      <c r="B13" s="80" t="s">
        <v>63</v>
      </c>
      <c r="C13" s="80" t="s">
        <v>145</v>
      </c>
      <c r="D13" s="80" t="s">
        <v>1258</v>
      </c>
      <c r="E13" s="80"/>
      <c r="F13" s="80"/>
      <c r="G13" s="80">
        <f t="shared" si="0"/>
        <v>0</v>
      </c>
      <c r="H13" s="80">
        <v>2</v>
      </c>
      <c r="I13" s="80">
        <v>2</v>
      </c>
      <c r="J13" s="80">
        <f t="shared" si="1"/>
        <v>0</v>
      </c>
      <c r="K13" s="24"/>
      <c r="L13" s="80"/>
    </row>
    <row r="14" spans="1:12" ht="16.2" customHeight="1" thickBot="1" x14ac:dyDescent="0.35">
      <c r="A14" s="80" t="s">
        <v>143</v>
      </c>
      <c r="B14" s="80" t="s">
        <v>63</v>
      </c>
      <c r="C14" s="80" t="s">
        <v>144</v>
      </c>
      <c r="D14" s="80" t="s">
        <v>1258</v>
      </c>
      <c r="E14" s="80">
        <v>4</v>
      </c>
      <c r="F14" s="80">
        <v>4</v>
      </c>
      <c r="G14" s="80">
        <f t="shared" si="0"/>
        <v>0</v>
      </c>
      <c r="H14" s="80"/>
      <c r="I14" s="80"/>
      <c r="J14" s="80">
        <f t="shared" si="1"/>
        <v>0</v>
      </c>
      <c r="K14" s="80"/>
      <c r="L14" s="80"/>
    </row>
    <row r="15" spans="1:12" ht="16.2" customHeight="1" thickBot="1" x14ac:dyDescent="0.35">
      <c r="A15" s="80" t="s">
        <v>150</v>
      </c>
      <c r="B15" s="80" t="s">
        <v>151</v>
      </c>
      <c r="C15" s="80" t="s">
        <v>2165</v>
      </c>
      <c r="D15" s="80" t="s">
        <v>1258</v>
      </c>
      <c r="E15" s="80"/>
      <c r="F15" s="80"/>
      <c r="G15" s="80">
        <f t="shared" si="0"/>
        <v>0</v>
      </c>
      <c r="H15" s="80"/>
      <c r="I15" s="80"/>
      <c r="J15" s="80">
        <f t="shared" si="1"/>
        <v>0</v>
      </c>
      <c r="K15" s="24"/>
      <c r="L15" s="80"/>
    </row>
    <row r="16" spans="1:12" ht="16.2" customHeight="1" thickBot="1" x14ac:dyDescent="0.35">
      <c r="A16" s="80" t="s">
        <v>150</v>
      </c>
      <c r="B16" s="80" t="s">
        <v>151</v>
      </c>
      <c r="C16" s="80" t="s">
        <v>2167</v>
      </c>
      <c r="D16" s="80" t="s">
        <v>1258</v>
      </c>
      <c r="E16" s="80"/>
      <c r="F16" s="80"/>
      <c r="G16" s="80">
        <f t="shared" si="0"/>
        <v>0</v>
      </c>
      <c r="H16" s="80"/>
      <c r="I16" s="80"/>
      <c r="J16" s="80">
        <f t="shared" si="1"/>
        <v>0</v>
      </c>
      <c r="K16" s="80"/>
      <c r="L16" s="80"/>
    </row>
    <row r="17" spans="1:12" ht="16.2" customHeight="1" thickBot="1" x14ac:dyDescent="0.35">
      <c r="A17" s="80" t="s">
        <v>150</v>
      </c>
      <c r="B17" s="80" t="s">
        <v>151</v>
      </c>
      <c r="C17" s="80" t="s">
        <v>2204</v>
      </c>
      <c r="D17" s="80" t="s">
        <v>1258</v>
      </c>
      <c r="E17" s="80">
        <v>4</v>
      </c>
      <c r="F17" s="80">
        <v>4</v>
      </c>
      <c r="G17" s="80">
        <f t="shared" si="0"/>
        <v>0</v>
      </c>
      <c r="H17" s="80"/>
      <c r="I17" s="80"/>
      <c r="J17" s="80">
        <f t="shared" si="1"/>
        <v>0</v>
      </c>
      <c r="K17" s="80"/>
      <c r="L17" s="80"/>
    </row>
    <row r="18" spans="1:12" ht="16.2" customHeight="1" thickBot="1" x14ac:dyDescent="0.35">
      <c r="A18" s="80" t="s">
        <v>150</v>
      </c>
      <c r="B18" s="80" t="s">
        <v>151</v>
      </c>
      <c r="C18" s="80" t="s">
        <v>2166</v>
      </c>
      <c r="D18" s="80" t="s">
        <v>1258</v>
      </c>
      <c r="E18" s="80"/>
      <c r="F18" s="80"/>
      <c r="G18" s="80">
        <f t="shared" si="0"/>
        <v>0</v>
      </c>
      <c r="H18" s="80">
        <v>1</v>
      </c>
      <c r="I18" s="80">
        <v>1</v>
      </c>
      <c r="J18" s="80">
        <f t="shared" si="1"/>
        <v>0</v>
      </c>
      <c r="K18" s="80"/>
      <c r="L18" s="80"/>
    </row>
    <row r="19" spans="1:12" ht="16.2" customHeight="1" thickBot="1" x14ac:dyDescent="0.35">
      <c r="A19" s="80" t="s">
        <v>157</v>
      </c>
      <c r="B19" s="80" t="s">
        <v>1272</v>
      </c>
      <c r="C19" s="80" t="s">
        <v>2205</v>
      </c>
      <c r="D19" s="80"/>
      <c r="E19" s="80"/>
      <c r="F19" s="80"/>
      <c r="G19" s="80">
        <f t="shared" si="0"/>
        <v>0</v>
      </c>
      <c r="H19" s="80">
        <v>23</v>
      </c>
      <c r="I19" s="80">
        <v>23</v>
      </c>
      <c r="J19" s="80">
        <f t="shared" si="1"/>
        <v>0</v>
      </c>
      <c r="K19" s="24"/>
      <c r="L19" s="80"/>
    </row>
    <row r="20" spans="1:12" ht="16.2" customHeight="1" thickBot="1" x14ac:dyDescent="0.35">
      <c r="A20" s="80" t="s">
        <v>157</v>
      </c>
      <c r="B20" s="80" t="s">
        <v>1272</v>
      </c>
      <c r="C20" s="80" t="s">
        <v>2206</v>
      </c>
      <c r="D20" s="80"/>
      <c r="E20" s="80">
        <v>20</v>
      </c>
      <c r="F20" s="80">
        <v>20</v>
      </c>
      <c r="G20" s="80">
        <f t="shared" si="0"/>
        <v>0</v>
      </c>
      <c r="H20" s="80"/>
      <c r="I20" s="80"/>
      <c r="J20" s="80">
        <f t="shared" si="1"/>
        <v>0</v>
      </c>
      <c r="K20" s="80"/>
      <c r="L20" s="80"/>
    </row>
    <row r="21" spans="1:12" ht="16.2" customHeight="1" thickBot="1" x14ac:dyDescent="0.35">
      <c r="A21" s="80" t="s">
        <v>158</v>
      </c>
      <c r="B21" s="80" t="s">
        <v>1233</v>
      </c>
      <c r="C21" s="80" t="s">
        <v>1271</v>
      </c>
      <c r="D21" s="80" t="s">
        <v>1258</v>
      </c>
      <c r="E21" s="80"/>
      <c r="F21" s="80"/>
      <c r="G21" s="80">
        <f t="shared" si="0"/>
        <v>0</v>
      </c>
      <c r="H21" s="80">
        <v>3</v>
      </c>
      <c r="I21" s="80">
        <v>3</v>
      </c>
      <c r="J21" s="80">
        <f t="shared" si="1"/>
        <v>0</v>
      </c>
      <c r="K21" s="24"/>
      <c r="L21" s="80"/>
    </row>
    <row r="22" spans="1:12" ht="16.2" customHeight="1" thickBot="1" x14ac:dyDescent="0.35">
      <c r="A22" s="80" t="s">
        <v>158</v>
      </c>
      <c r="B22" s="80" t="s">
        <v>1233</v>
      </c>
      <c r="C22" s="80" t="s">
        <v>1270</v>
      </c>
      <c r="D22" s="80" t="s">
        <v>1258</v>
      </c>
      <c r="E22" s="80">
        <v>8</v>
      </c>
      <c r="F22" s="80">
        <v>8</v>
      </c>
      <c r="G22" s="80">
        <f t="shared" si="0"/>
        <v>0</v>
      </c>
      <c r="H22" s="80"/>
      <c r="I22" s="80"/>
      <c r="J22" s="80">
        <f t="shared" si="1"/>
        <v>0</v>
      </c>
      <c r="K22" s="80"/>
      <c r="L22" s="80"/>
    </row>
    <row r="23" spans="1:12" ht="16.2" customHeight="1" thickBot="1" x14ac:dyDescent="0.35">
      <c r="A23" s="80" t="s">
        <v>158</v>
      </c>
      <c r="B23" s="80" t="s">
        <v>159</v>
      </c>
      <c r="C23" s="80" t="s">
        <v>1271</v>
      </c>
      <c r="D23" s="80" t="s">
        <v>1258</v>
      </c>
      <c r="E23" s="80"/>
      <c r="F23" s="80"/>
      <c r="G23" s="80">
        <f t="shared" si="0"/>
        <v>0</v>
      </c>
      <c r="H23" s="80">
        <v>3</v>
      </c>
      <c r="I23" s="80">
        <v>3</v>
      </c>
      <c r="J23" s="80">
        <f t="shared" si="1"/>
        <v>0</v>
      </c>
      <c r="K23" s="80"/>
      <c r="L23" s="80"/>
    </row>
    <row r="24" spans="1:12" ht="16.2" customHeight="1" thickBot="1" x14ac:dyDescent="0.35">
      <c r="A24" s="80" t="s">
        <v>158</v>
      </c>
      <c r="B24" s="80" t="s">
        <v>159</v>
      </c>
      <c r="C24" s="80" t="s">
        <v>1270</v>
      </c>
      <c r="D24" s="80" t="s">
        <v>1258</v>
      </c>
      <c r="E24" s="80">
        <v>8</v>
      </c>
      <c r="F24" s="80">
        <v>8</v>
      </c>
      <c r="G24" s="80">
        <f t="shared" si="0"/>
        <v>0</v>
      </c>
      <c r="H24" s="80"/>
      <c r="I24" s="80"/>
      <c r="J24" s="80">
        <f t="shared" si="1"/>
        <v>0</v>
      </c>
      <c r="K24" s="80"/>
      <c r="L24" s="80"/>
    </row>
    <row r="25" spans="1:12" ht="16.2" customHeight="1" thickBot="1" x14ac:dyDescent="0.35">
      <c r="A25" s="80" t="s">
        <v>161</v>
      </c>
      <c r="B25" s="80" t="s">
        <v>162</v>
      </c>
      <c r="C25" s="80" t="s">
        <v>2207</v>
      </c>
      <c r="D25" s="80" t="s">
        <v>1258</v>
      </c>
      <c r="E25" s="80"/>
      <c r="F25" s="80"/>
      <c r="G25" s="80">
        <f t="shared" si="0"/>
        <v>0</v>
      </c>
      <c r="H25" s="80">
        <v>17</v>
      </c>
      <c r="I25" s="80">
        <v>17</v>
      </c>
      <c r="J25" s="80">
        <f t="shared" si="1"/>
        <v>0</v>
      </c>
      <c r="K25" s="24"/>
      <c r="L25" s="80"/>
    </row>
    <row r="26" spans="1:12" ht="16.2" customHeight="1" thickBot="1" x14ac:dyDescent="0.35">
      <c r="A26" s="80" t="s">
        <v>161</v>
      </c>
      <c r="B26" s="80" t="s">
        <v>162</v>
      </c>
      <c r="C26" s="80" t="s">
        <v>2208</v>
      </c>
      <c r="D26" s="80"/>
      <c r="E26" s="80">
        <v>19</v>
      </c>
      <c r="F26" s="80">
        <v>19</v>
      </c>
      <c r="G26" s="80">
        <f t="shared" si="0"/>
        <v>0</v>
      </c>
      <c r="H26" s="80"/>
      <c r="I26" s="80"/>
      <c r="J26" s="80">
        <f t="shared" si="1"/>
        <v>0</v>
      </c>
      <c r="K26" s="80"/>
      <c r="L26" s="80"/>
    </row>
    <row r="27" spans="1:12" ht="16.2" customHeight="1" thickBot="1" x14ac:dyDescent="0.35">
      <c r="A27" s="80" t="s">
        <v>161</v>
      </c>
      <c r="B27" s="80" t="s">
        <v>162</v>
      </c>
      <c r="C27" s="80" t="s">
        <v>2209</v>
      </c>
      <c r="D27" s="80" t="s">
        <v>1258</v>
      </c>
      <c r="E27" s="80">
        <v>15</v>
      </c>
      <c r="F27" s="80">
        <v>15</v>
      </c>
      <c r="G27" s="80">
        <f t="shared" si="0"/>
        <v>0</v>
      </c>
      <c r="H27" s="80"/>
      <c r="I27" s="80"/>
      <c r="J27" s="80">
        <f t="shared" si="1"/>
        <v>0</v>
      </c>
      <c r="K27" s="80"/>
      <c r="L27" s="80"/>
    </row>
    <row r="28" spans="1:12" ht="16.2" customHeight="1" thickBot="1" x14ac:dyDescent="0.35">
      <c r="A28" s="80" t="s">
        <v>161</v>
      </c>
      <c r="B28" s="80" t="s">
        <v>162</v>
      </c>
      <c r="C28" s="80" t="s">
        <v>2210</v>
      </c>
      <c r="D28" s="80" t="s">
        <v>1258</v>
      </c>
      <c r="E28" s="80"/>
      <c r="F28" s="80"/>
      <c r="G28" s="80">
        <f t="shared" si="0"/>
        <v>0</v>
      </c>
      <c r="H28" s="80">
        <v>8</v>
      </c>
      <c r="I28" s="80">
        <v>8</v>
      </c>
      <c r="J28" s="80">
        <f t="shared" si="1"/>
        <v>0</v>
      </c>
      <c r="K28" s="80"/>
      <c r="L28" s="80"/>
    </row>
    <row r="29" spans="1:12" ht="16.2" customHeight="1" thickBot="1" x14ac:dyDescent="0.35">
      <c r="A29" s="80" t="s">
        <v>164</v>
      </c>
      <c r="B29" s="80" t="s">
        <v>165</v>
      </c>
      <c r="C29" s="80" t="s">
        <v>2211</v>
      </c>
      <c r="D29" s="80" t="s">
        <v>1258</v>
      </c>
      <c r="E29" s="80">
        <v>89</v>
      </c>
      <c r="F29" s="80">
        <v>89</v>
      </c>
      <c r="G29" s="80">
        <f t="shared" si="0"/>
        <v>0</v>
      </c>
      <c r="H29" s="80"/>
      <c r="I29" s="80"/>
      <c r="J29" s="80">
        <f t="shared" si="1"/>
        <v>0</v>
      </c>
      <c r="K29" s="24"/>
      <c r="L29" s="80"/>
    </row>
    <row r="30" spans="1:12" ht="16.2" customHeight="1" thickBot="1" x14ac:dyDescent="0.35">
      <c r="A30" s="80" t="s">
        <v>164</v>
      </c>
      <c r="B30" s="80" t="s">
        <v>165</v>
      </c>
      <c r="C30" s="80" t="s">
        <v>2212</v>
      </c>
      <c r="D30" s="80" t="s">
        <v>1258</v>
      </c>
      <c r="E30" s="80"/>
      <c r="F30" s="80"/>
      <c r="G30" s="80">
        <f t="shared" si="0"/>
        <v>0</v>
      </c>
      <c r="H30" s="80">
        <v>67</v>
      </c>
      <c r="I30" s="80">
        <v>67</v>
      </c>
      <c r="J30" s="80">
        <f t="shared" si="1"/>
        <v>0</v>
      </c>
      <c r="K30" s="80"/>
      <c r="L30" s="80"/>
    </row>
    <row r="31" spans="1:12" ht="16.2" customHeight="1" thickBot="1" x14ac:dyDescent="0.35">
      <c r="A31" s="80" t="s">
        <v>167</v>
      </c>
      <c r="B31" s="80" t="s">
        <v>2213</v>
      </c>
      <c r="C31" s="80" t="s">
        <v>2114</v>
      </c>
      <c r="D31" s="80"/>
      <c r="E31" s="80"/>
      <c r="F31" s="80"/>
      <c r="G31" s="80">
        <f t="shared" si="0"/>
        <v>0</v>
      </c>
      <c r="H31" s="80">
        <v>8</v>
      </c>
      <c r="I31" s="80">
        <v>8</v>
      </c>
      <c r="J31" s="80">
        <f t="shared" si="1"/>
        <v>0</v>
      </c>
      <c r="K31" s="24"/>
      <c r="L31" s="80"/>
    </row>
    <row r="32" spans="1:12" ht="16.2" customHeight="1" thickBot="1" x14ac:dyDescent="0.35">
      <c r="A32" s="80" t="s">
        <v>167</v>
      </c>
      <c r="B32" s="80" t="s">
        <v>2213</v>
      </c>
      <c r="C32" s="80" t="s">
        <v>2113</v>
      </c>
      <c r="D32" s="80"/>
      <c r="E32" s="80">
        <v>13</v>
      </c>
      <c r="F32" s="80">
        <v>13</v>
      </c>
      <c r="G32" s="80">
        <f t="shared" si="0"/>
        <v>0</v>
      </c>
      <c r="H32" s="80"/>
      <c r="I32" s="80"/>
      <c r="J32" s="80">
        <f t="shared" si="1"/>
        <v>0</v>
      </c>
      <c r="K32" s="80"/>
      <c r="L32" s="80"/>
    </row>
    <row r="33" spans="1:12" ht="16.2" customHeight="1" thickBot="1" x14ac:dyDescent="0.35">
      <c r="A33" s="80" t="s">
        <v>167</v>
      </c>
      <c r="B33" s="80" t="s">
        <v>1272</v>
      </c>
      <c r="C33" s="80" t="s">
        <v>2114</v>
      </c>
      <c r="D33" s="80"/>
      <c r="E33" s="80"/>
      <c r="F33" s="80"/>
      <c r="G33" s="80">
        <f t="shared" si="0"/>
        <v>0</v>
      </c>
      <c r="H33" s="80">
        <v>8</v>
      </c>
      <c r="I33" s="80">
        <v>8</v>
      </c>
      <c r="J33" s="80">
        <f t="shared" si="1"/>
        <v>0</v>
      </c>
      <c r="K33" s="80"/>
      <c r="L33" s="80"/>
    </row>
    <row r="34" spans="1:12" ht="16.2" customHeight="1" thickBot="1" x14ac:dyDescent="0.35">
      <c r="A34" s="80" t="s">
        <v>167</v>
      </c>
      <c r="B34" s="80" t="s">
        <v>1272</v>
      </c>
      <c r="C34" s="80" t="s">
        <v>2113</v>
      </c>
      <c r="D34" s="80"/>
      <c r="E34" s="80">
        <v>13</v>
      </c>
      <c r="F34" s="80">
        <v>13</v>
      </c>
      <c r="G34" s="80">
        <f t="shared" si="0"/>
        <v>0</v>
      </c>
      <c r="H34" s="80"/>
      <c r="I34" s="80"/>
      <c r="J34" s="80">
        <f t="shared" si="1"/>
        <v>0</v>
      </c>
      <c r="K34" s="80"/>
      <c r="L34" s="80"/>
    </row>
    <row r="35" spans="1:12" ht="16.2" customHeight="1" thickBot="1" x14ac:dyDescent="0.35">
      <c r="A35" s="80" t="s">
        <v>170</v>
      </c>
      <c r="B35" s="80" t="s">
        <v>171</v>
      </c>
      <c r="C35" s="80" t="s">
        <v>172</v>
      </c>
      <c r="D35" s="80" t="s">
        <v>1258</v>
      </c>
      <c r="E35" s="63">
        <v>14</v>
      </c>
      <c r="F35" s="63">
        <v>14</v>
      </c>
      <c r="G35" s="80">
        <f t="shared" si="0"/>
        <v>0</v>
      </c>
      <c r="H35" s="80"/>
      <c r="I35" s="80"/>
      <c r="J35" s="80">
        <f t="shared" si="1"/>
        <v>0</v>
      </c>
      <c r="K35" s="24"/>
      <c r="L35" s="80"/>
    </row>
    <row r="36" spans="1:12" ht="16.2" customHeight="1" thickBot="1" x14ac:dyDescent="0.35">
      <c r="A36" s="80" t="s">
        <v>170</v>
      </c>
      <c r="B36" s="80" t="s">
        <v>171</v>
      </c>
      <c r="C36" s="80" t="s">
        <v>173</v>
      </c>
      <c r="D36" s="80" t="s">
        <v>1258</v>
      </c>
      <c r="E36" s="80"/>
      <c r="F36" s="80"/>
      <c r="G36" s="80">
        <f t="shared" si="0"/>
        <v>0</v>
      </c>
      <c r="H36" s="63">
        <v>13</v>
      </c>
      <c r="I36" s="63">
        <v>13</v>
      </c>
      <c r="J36" s="80">
        <f t="shared" si="1"/>
        <v>0</v>
      </c>
      <c r="K36" s="80"/>
      <c r="L36" s="80"/>
    </row>
    <row r="37" spans="1:12" ht="16.2" customHeight="1" thickBot="1" x14ac:dyDescent="0.35">
      <c r="A37" s="80" t="s">
        <v>174</v>
      </c>
      <c r="B37" s="80" t="s">
        <v>1273</v>
      </c>
      <c r="C37" s="80" t="s">
        <v>1280</v>
      </c>
      <c r="D37" s="80" t="s">
        <v>1258</v>
      </c>
      <c r="E37" s="80">
        <v>1</v>
      </c>
      <c r="F37" s="80">
        <v>1</v>
      </c>
      <c r="G37" s="80">
        <f t="shared" si="0"/>
        <v>0</v>
      </c>
      <c r="H37" s="80"/>
      <c r="I37" s="80"/>
      <c r="J37" s="80">
        <f t="shared" si="1"/>
        <v>0</v>
      </c>
      <c r="K37" s="24"/>
      <c r="L37" s="80"/>
    </row>
    <row r="38" spans="1:12" ht="16.2" customHeight="1" thickBot="1" x14ac:dyDescent="0.35">
      <c r="A38" s="80" t="s">
        <v>174</v>
      </c>
      <c r="B38" s="80" t="s">
        <v>1273</v>
      </c>
      <c r="C38" s="80" t="s">
        <v>1281</v>
      </c>
      <c r="D38" s="80" t="s">
        <v>1258</v>
      </c>
      <c r="E38" s="80"/>
      <c r="F38" s="80"/>
      <c r="G38" s="80">
        <f t="shared" si="0"/>
        <v>0</v>
      </c>
      <c r="H38" s="80"/>
      <c r="I38" s="80"/>
      <c r="J38" s="80">
        <f t="shared" si="1"/>
        <v>0</v>
      </c>
      <c r="K38" s="80"/>
      <c r="L38" s="80"/>
    </row>
    <row r="39" spans="1:12" ht="16.2" customHeight="1" thickBot="1" x14ac:dyDescent="0.35">
      <c r="A39" s="80" t="s">
        <v>174</v>
      </c>
      <c r="B39" s="80" t="s">
        <v>1272</v>
      </c>
      <c r="C39" s="80" t="s">
        <v>1281</v>
      </c>
      <c r="D39" s="80" t="s">
        <v>1258</v>
      </c>
      <c r="E39" s="80"/>
      <c r="F39" s="80"/>
      <c r="G39" s="80">
        <f t="shared" si="0"/>
        <v>0</v>
      </c>
      <c r="H39" s="80"/>
      <c r="I39" s="80"/>
      <c r="J39" s="80">
        <f t="shared" si="1"/>
        <v>0</v>
      </c>
      <c r="K39" s="80"/>
      <c r="L39" s="80"/>
    </row>
    <row r="40" spans="1:12" ht="16.2" customHeight="1" thickBot="1" x14ac:dyDescent="0.35">
      <c r="A40" s="80" t="s">
        <v>174</v>
      </c>
      <c r="B40" s="80" t="s">
        <v>1272</v>
      </c>
      <c r="C40" s="80" t="s">
        <v>1280</v>
      </c>
      <c r="D40" s="80" t="s">
        <v>1258</v>
      </c>
      <c r="E40" s="80">
        <v>1</v>
      </c>
      <c r="F40" s="80">
        <v>1</v>
      </c>
      <c r="G40" s="80">
        <f t="shared" si="0"/>
        <v>0</v>
      </c>
      <c r="H40" s="80"/>
      <c r="I40" s="80"/>
      <c r="J40" s="80">
        <f t="shared" si="1"/>
        <v>0</v>
      </c>
      <c r="K40" s="80"/>
      <c r="L40" s="80"/>
    </row>
    <row r="41" spans="1:12" ht="16.2" customHeight="1" thickBot="1" x14ac:dyDescent="0.35">
      <c r="A41" s="80" t="s">
        <v>175</v>
      </c>
      <c r="B41" s="80" t="s">
        <v>176</v>
      </c>
      <c r="C41" s="80" t="s">
        <v>2214</v>
      </c>
      <c r="D41" s="80" t="s">
        <v>1258</v>
      </c>
      <c r="E41" s="156">
        <v>17</v>
      </c>
      <c r="F41" s="156">
        <v>17</v>
      </c>
      <c r="G41" s="80">
        <f t="shared" si="0"/>
        <v>0</v>
      </c>
      <c r="H41" s="80"/>
      <c r="I41" s="80"/>
      <c r="J41" s="80">
        <f t="shared" si="1"/>
        <v>0</v>
      </c>
      <c r="K41" s="24"/>
      <c r="L41" s="80"/>
    </row>
    <row r="42" spans="1:12" ht="16.2" customHeight="1" thickBot="1" x14ac:dyDescent="0.35">
      <c r="A42" s="80" t="s">
        <v>175</v>
      </c>
      <c r="B42" s="80" t="s">
        <v>176</v>
      </c>
      <c r="C42" s="80" t="s">
        <v>2215</v>
      </c>
      <c r="D42" s="80" t="s">
        <v>1258</v>
      </c>
      <c r="E42" s="80"/>
      <c r="F42" s="80"/>
      <c r="G42" s="80">
        <f t="shared" si="0"/>
        <v>0</v>
      </c>
      <c r="H42" s="156">
        <v>9</v>
      </c>
      <c r="I42" s="156">
        <v>9</v>
      </c>
      <c r="J42" s="80">
        <f t="shared" si="1"/>
        <v>0</v>
      </c>
      <c r="K42" s="80"/>
      <c r="L42" s="80"/>
    </row>
    <row r="43" spans="1:12" ht="16.2" customHeight="1" thickBot="1" x14ac:dyDescent="0.35">
      <c r="A43" s="80" t="s">
        <v>179</v>
      </c>
      <c r="B43" s="80" t="s">
        <v>180</v>
      </c>
      <c r="C43" s="80" t="s">
        <v>181</v>
      </c>
      <c r="D43" s="80" t="s">
        <v>1258</v>
      </c>
      <c r="E43" s="80">
        <v>12</v>
      </c>
      <c r="F43" s="80">
        <v>12</v>
      </c>
      <c r="G43" s="80">
        <f t="shared" si="0"/>
        <v>0</v>
      </c>
      <c r="H43" s="80"/>
      <c r="I43" s="80"/>
      <c r="J43" s="80">
        <f t="shared" si="1"/>
        <v>0</v>
      </c>
      <c r="K43" s="24"/>
      <c r="L43" s="80"/>
    </row>
    <row r="44" spans="1:12" ht="16.2" customHeight="1" thickBot="1" x14ac:dyDescent="0.35">
      <c r="A44" s="80" t="s">
        <v>179</v>
      </c>
      <c r="B44" s="80" t="s">
        <v>180</v>
      </c>
      <c r="C44" s="80" t="s">
        <v>182</v>
      </c>
      <c r="D44" s="80" t="s">
        <v>1258</v>
      </c>
      <c r="E44" s="80"/>
      <c r="F44" s="80"/>
      <c r="G44" s="80">
        <f t="shared" si="0"/>
        <v>0</v>
      </c>
      <c r="H44" s="80">
        <v>25</v>
      </c>
      <c r="I44" s="80">
        <v>25</v>
      </c>
      <c r="J44" s="80">
        <f t="shared" si="1"/>
        <v>0</v>
      </c>
      <c r="K44" s="80"/>
      <c r="L44" s="80"/>
    </row>
    <row r="45" spans="1:12" ht="16.2" customHeight="1" thickBot="1" x14ac:dyDescent="0.35">
      <c r="A45" s="80" t="s">
        <v>179</v>
      </c>
      <c r="B45" s="80" t="s">
        <v>180</v>
      </c>
      <c r="C45" s="80" t="s">
        <v>183</v>
      </c>
      <c r="D45" s="80" t="s">
        <v>1258</v>
      </c>
      <c r="E45" s="80">
        <v>8</v>
      </c>
      <c r="F45" s="80">
        <v>8</v>
      </c>
      <c r="G45" s="80">
        <f t="shared" si="0"/>
        <v>0</v>
      </c>
      <c r="H45" s="80"/>
      <c r="I45" s="80"/>
      <c r="J45" s="80">
        <f t="shared" si="1"/>
        <v>0</v>
      </c>
      <c r="K45" s="80"/>
      <c r="L45" s="80"/>
    </row>
    <row r="46" spans="1:12" ht="16.2" customHeight="1" thickBot="1" x14ac:dyDescent="0.35">
      <c r="A46" s="80" t="s">
        <v>179</v>
      </c>
      <c r="B46" s="80" t="s">
        <v>180</v>
      </c>
      <c r="C46" s="80" t="s">
        <v>184</v>
      </c>
      <c r="D46" s="80" t="s">
        <v>1258</v>
      </c>
      <c r="E46" s="80"/>
      <c r="F46" s="80"/>
      <c r="G46" s="80">
        <f t="shared" si="0"/>
        <v>0</v>
      </c>
      <c r="H46" s="80">
        <v>2</v>
      </c>
      <c r="I46" s="80">
        <v>2</v>
      </c>
      <c r="J46" s="80">
        <f t="shared" si="1"/>
        <v>0</v>
      </c>
      <c r="K46" s="80"/>
      <c r="L46" s="80"/>
    </row>
    <row r="47" spans="1:12" ht="16.2" customHeight="1" thickBot="1" x14ac:dyDescent="0.35">
      <c r="A47" s="116" t="s">
        <v>185</v>
      </c>
      <c r="B47" s="116" t="s">
        <v>1272</v>
      </c>
      <c r="C47" s="116" t="s">
        <v>1787</v>
      </c>
      <c r="D47" s="80"/>
      <c r="E47" s="80"/>
      <c r="F47" s="80"/>
      <c r="G47" s="80">
        <f t="shared" si="0"/>
        <v>0</v>
      </c>
      <c r="H47" s="80"/>
      <c r="I47" s="80"/>
      <c r="J47" s="80">
        <f t="shared" si="1"/>
        <v>0</v>
      </c>
      <c r="K47" s="24"/>
      <c r="L47" s="80"/>
    </row>
    <row r="48" spans="1:12" ht="16.2" customHeight="1" thickBot="1" x14ac:dyDescent="0.35">
      <c r="A48" s="116" t="s">
        <v>185</v>
      </c>
      <c r="B48" s="116" t="s">
        <v>1234</v>
      </c>
      <c r="C48" s="116" t="s">
        <v>1788</v>
      </c>
      <c r="D48" s="80"/>
      <c r="E48" s="63">
        <v>9</v>
      </c>
      <c r="F48" s="63">
        <v>9</v>
      </c>
      <c r="G48" s="80">
        <f t="shared" si="0"/>
        <v>0</v>
      </c>
      <c r="H48" s="80"/>
      <c r="I48" s="80"/>
      <c r="J48" s="80">
        <f t="shared" si="1"/>
        <v>0</v>
      </c>
      <c r="K48" s="80"/>
      <c r="L48" s="80"/>
    </row>
    <row r="49" spans="1:12" ht="16.2" customHeight="1" thickBot="1" x14ac:dyDescent="0.35">
      <c r="A49" s="116" t="s">
        <v>185</v>
      </c>
      <c r="B49" s="116" t="s">
        <v>1234</v>
      </c>
      <c r="C49" s="116" t="s">
        <v>1787</v>
      </c>
      <c r="D49" s="80"/>
      <c r="E49" s="80"/>
      <c r="F49" s="80"/>
      <c r="G49" s="80">
        <f t="shared" si="0"/>
        <v>0</v>
      </c>
      <c r="H49" s="63">
        <v>2</v>
      </c>
      <c r="I49" s="63">
        <v>2</v>
      </c>
      <c r="J49" s="80">
        <f t="shared" si="1"/>
        <v>0</v>
      </c>
      <c r="K49" s="80"/>
      <c r="L49" s="80"/>
    </row>
    <row r="50" spans="1:12" ht="16.2" customHeight="1" thickBot="1" x14ac:dyDescent="0.35">
      <c r="A50" s="116" t="s">
        <v>185</v>
      </c>
      <c r="B50" s="116" t="s">
        <v>1272</v>
      </c>
      <c r="C50" s="116" t="s">
        <v>1788</v>
      </c>
      <c r="D50" s="80"/>
      <c r="E50" s="80">
        <v>6</v>
      </c>
      <c r="F50" s="80">
        <v>6</v>
      </c>
      <c r="G50" s="80">
        <f t="shared" si="0"/>
        <v>0</v>
      </c>
      <c r="H50" s="80"/>
      <c r="I50" s="80"/>
      <c r="J50" s="80">
        <f t="shared" si="1"/>
        <v>0</v>
      </c>
      <c r="K50" s="80"/>
      <c r="L50" s="80"/>
    </row>
    <row r="51" spans="1:12" ht="16.2" customHeight="1" thickBot="1" x14ac:dyDescent="0.35">
      <c r="A51" s="80" t="s">
        <v>186</v>
      </c>
      <c r="B51" s="80" t="s">
        <v>187</v>
      </c>
      <c r="C51" s="80" t="s">
        <v>2216</v>
      </c>
      <c r="D51" s="80" t="s">
        <v>1258</v>
      </c>
      <c r="E51" s="80"/>
      <c r="F51" s="80"/>
      <c r="G51" s="80">
        <f t="shared" si="0"/>
        <v>0</v>
      </c>
      <c r="H51" s="156">
        <v>4</v>
      </c>
      <c r="I51" s="156">
        <v>4</v>
      </c>
      <c r="J51" s="80">
        <f t="shared" si="1"/>
        <v>0</v>
      </c>
      <c r="K51" s="24"/>
      <c r="L51" s="80"/>
    </row>
    <row r="52" spans="1:12" ht="16.2" customHeight="1" thickBot="1" x14ac:dyDescent="0.35">
      <c r="A52" s="80" t="s">
        <v>186</v>
      </c>
      <c r="B52" s="80" t="s">
        <v>187</v>
      </c>
      <c r="C52" s="80" t="s">
        <v>2217</v>
      </c>
      <c r="D52" s="80" t="s">
        <v>1258</v>
      </c>
      <c r="E52" s="156">
        <v>7</v>
      </c>
      <c r="F52" s="156">
        <v>7</v>
      </c>
      <c r="G52" s="80">
        <f t="shared" si="0"/>
        <v>0</v>
      </c>
      <c r="H52" s="80"/>
      <c r="I52" s="80"/>
      <c r="J52" s="80">
        <f t="shared" si="1"/>
        <v>0</v>
      </c>
      <c r="K52" s="80"/>
      <c r="L52" s="80"/>
    </row>
    <row r="53" spans="1:12" ht="16.2" customHeight="1" thickBot="1" x14ac:dyDescent="0.35">
      <c r="A53" s="80" t="s">
        <v>188</v>
      </c>
      <c r="B53" s="80" t="s">
        <v>189</v>
      </c>
      <c r="C53" s="80" t="s">
        <v>190</v>
      </c>
      <c r="D53" s="80" t="s">
        <v>1258</v>
      </c>
      <c r="E53" s="80">
        <v>55</v>
      </c>
      <c r="F53" s="80">
        <v>55</v>
      </c>
      <c r="G53" s="80">
        <f t="shared" si="0"/>
        <v>0</v>
      </c>
      <c r="H53" s="80"/>
      <c r="I53" s="80"/>
      <c r="J53" s="80">
        <f t="shared" si="1"/>
        <v>0</v>
      </c>
      <c r="K53" s="24"/>
      <c r="L53" s="80"/>
    </row>
    <row r="54" spans="1:12" ht="16.2" customHeight="1" thickBot="1" x14ac:dyDescent="0.35">
      <c r="A54" s="80" t="s">
        <v>188</v>
      </c>
      <c r="B54" s="80" t="s">
        <v>189</v>
      </c>
      <c r="C54" s="80" t="s">
        <v>191</v>
      </c>
      <c r="D54" s="80" t="s">
        <v>1258</v>
      </c>
      <c r="E54" s="80"/>
      <c r="F54" s="80"/>
      <c r="G54" s="80">
        <f t="shared" si="0"/>
        <v>0</v>
      </c>
      <c r="H54" s="80">
        <v>62</v>
      </c>
      <c r="I54" s="80">
        <v>62</v>
      </c>
      <c r="J54" s="80">
        <f t="shared" si="1"/>
        <v>0</v>
      </c>
      <c r="K54" s="80"/>
      <c r="L54" s="80"/>
    </row>
    <row r="55" spans="1:12" ht="16.2" customHeight="1" thickBot="1" x14ac:dyDescent="0.35">
      <c r="A55" s="80" t="s">
        <v>193</v>
      </c>
      <c r="B55" s="80" t="s">
        <v>5</v>
      </c>
      <c r="C55" s="80" t="s">
        <v>195</v>
      </c>
      <c r="D55" s="80" t="s">
        <v>1258</v>
      </c>
      <c r="E55" s="80"/>
      <c r="F55" s="80"/>
      <c r="G55" s="80">
        <f t="shared" si="0"/>
        <v>0</v>
      </c>
      <c r="H55" s="80"/>
      <c r="I55" s="80"/>
      <c r="J55" s="80">
        <f t="shared" si="1"/>
        <v>0</v>
      </c>
      <c r="K55" s="24"/>
      <c r="L55" s="80"/>
    </row>
    <row r="56" spans="1:12" ht="16.2" customHeight="1" thickBot="1" x14ac:dyDescent="0.35">
      <c r="A56" s="80" t="s">
        <v>193</v>
      </c>
      <c r="B56" s="80" t="s">
        <v>5</v>
      </c>
      <c r="C56" s="80" t="s">
        <v>194</v>
      </c>
      <c r="D56" s="80" t="s">
        <v>1258</v>
      </c>
      <c r="E56" s="80"/>
      <c r="F56" s="80"/>
      <c r="G56" s="80">
        <f t="shared" si="0"/>
        <v>0</v>
      </c>
      <c r="H56" s="80"/>
      <c r="I56" s="80"/>
      <c r="J56" s="80">
        <f t="shared" si="1"/>
        <v>0</v>
      </c>
      <c r="K56" s="80"/>
      <c r="L56" s="80"/>
    </row>
    <row r="57" spans="1:12" ht="16.2" customHeight="1" thickBot="1" x14ac:dyDescent="0.35">
      <c r="A57" s="80" t="s">
        <v>196</v>
      </c>
      <c r="B57" s="80" t="s">
        <v>197</v>
      </c>
      <c r="C57" s="80" t="s">
        <v>198</v>
      </c>
      <c r="D57" s="80" t="s">
        <v>1258</v>
      </c>
      <c r="E57" s="80"/>
      <c r="F57" s="80"/>
      <c r="G57" s="80">
        <f t="shared" si="0"/>
        <v>0</v>
      </c>
      <c r="H57" s="80"/>
      <c r="I57" s="80"/>
      <c r="J57" s="80">
        <f t="shared" si="1"/>
        <v>0</v>
      </c>
      <c r="K57" s="24"/>
      <c r="L57" s="80"/>
    </row>
    <row r="58" spans="1:12" ht="16.2" customHeight="1" thickBot="1" x14ac:dyDescent="0.35">
      <c r="A58" s="80" t="s">
        <v>196</v>
      </c>
      <c r="B58" s="80" t="s">
        <v>197</v>
      </c>
      <c r="C58" s="80" t="s">
        <v>199</v>
      </c>
      <c r="D58" s="80" t="s">
        <v>1258</v>
      </c>
      <c r="E58" s="80"/>
      <c r="F58" s="80"/>
      <c r="G58" s="80">
        <f t="shared" si="0"/>
        <v>0</v>
      </c>
      <c r="H58" s="80"/>
      <c r="I58" s="80"/>
      <c r="J58" s="80">
        <f t="shared" si="1"/>
        <v>0</v>
      </c>
      <c r="K58" s="80"/>
      <c r="L58" s="80"/>
    </row>
    <row r="59" spans="1:12" ht="16.2" customHeight="1" thickBot="1" x14ac:dyDescent="0.35">
      <c r="A59" s="80" t="s">
        <v>196</v>
      </c>
      <c r="B59" s="80" t="s">
        <v>197</v>
      </c>
      <c r="C59" s="80" t="s">
        <v>200</v>
      </c>
      <c r="D59" s="80" t="s">
        <v>1258</v>
      </c>
      <c r="E59" s="80"/>
      <c r="F59" s="80"/>
      <c r="G59" s="80">
        <f t="shared" si="0"/>
        <v>0</v>
      </c>
      <c r="H59" s="80"/>
      <c r="I59" s="80"/>
      <c r="J59" s="80">
        <f t="shared" si="1"/>
        <v>0</v>
      </c>
      <c r="K59" s="80"/>
      <c r="L59" s="80"/>
    </row>
    <row r="60" spans="1:12" ht="16.2" customHeight="1" thickBot="1" x14ac:dyDescent="0.35">
      <c r="A60" s="80" t="s">
        <v>196</v>
      </c>
      <c r="B60" s="80" t="s">
        <v>197</v>
      </c>
      <c r="C60" s="80" t="s">
        <v>201</v>
      </c>
      <c r="D60" s="80" t="s">
        <v>1258</v>
      </c>
      <c r="E60" s="80"/>
      <c r="F60" s="80"/>
      <c r="G60" s="80">
        <f t="shared" si="0"/>
        <v>0</v>
      </c>
      <c r="H60" s="80"/>
      <c r="I60" s="80"/>
      <c r="J60" s="80">
        <f t="shared" si="1"/>
        <v>0</v>
      </c>
      <c r="K60" s="80"/>
      <c r="L60" s="80"/>
    </row>
    <row r="61" spans="1:12" ht="16.2" customHeight="1" thickBot="1" x14ac:dyDescent="0.35">
      <c r="A61" s="80" t="s">
        <v>202</v>
      </c>
      <c r="B61" s="80" t="s">
        <v>203</v>
      </c>
      <c r="C61" s="80" t="s">
        <v>204</v>
      </c>
      <c r="D61" s="80" t="s">
        <v>1258</v>
      </c>
      <c r="E61" s="80"/>
      <c r="F61" s="80"/>
      <c r="G61" s="80">
        <f t="shared" si="0"/>
        <v>0</v>
      </c>
      <c r="H61" s="80"/>
      <c r="I61" s="80"/>
      <c r="J61" s="80">
        <f t="shared" si="1"/>
        <v>0</v>
      </c>
      <c r="K61" s="24"/>
      <c r="L61" s="80"/>
    </row>
    <row r="62" spans="1:12" ht="16.2" customHeight="1" thickBot="1" x14ac:dyDescent="0.35">
      <c r="A62" s="80" t="s">
        <v>202</v>
      </c>
      <c r="B62" s="80" t="s">
        <v>203</v>
      </c>
      <c r="C62" s="80" t="s">
        <v>205</v>
      </c>
      <c r="D62" s="80" t="s">
        <v>1258</v>
      </c>
      <c r="E62" s="80"/>
      <c r="F62" s="80"/>
      <c r="G62" s="80">
        <f t="shared" si="0"/>
        <v>0</v>
      </c>
      <c r="H62" s="80"/>
      <c r="I62" s="80"/>
      <c r="J62" s="80">
        <f t="shared" si="1"/>
        <v>0</v>
      </c>
      <c r="K62" s="80"/>
      <c r="L62" s="80"/>
    </row>
    <row r="63" spans="1:12" ht="16.2" customHeight="1" thickBot="1" x14ac:dyDescent="0.35">
      <c r="A63" s="80" t="s">
        <v>206</v>
      </c>
      <c r="B63" s="80" t="s">
        <v>4</v>
      </c>
      <c r="C63" s="80" t="s">
        <v>207</v>
      </c>
      <c r="D63" s="80" t="s">
        <v>1258</v>
      </c>
      <c r="E63" s="80">
        <v>2</v>
      </c>
      <c r="F63" s="80">
        <v>2</v>
      </c>
      <c r="G63" s="80">
        <f t="shared" si="0"/>
        <v>0</v>
      </c>
      <c r="H63" s="80"/>
      <c r="I63" s="80"/>
      <c r="J63" s="80">
        <f t="shared" si="1"/>
        <v>0</v>
      </c>
      <c r="K63" s="24"/>
      <c r="L63" s="80"/>
    </row>
    <row r="64" spans="1:12" ht="16.2" customHeight="1" thickBot="1" x14ac:dyDescent="0.35">
      <c r="A64" s="80" t="s">
        <v>206</v>
      </c>
      <c r="B64" s="80" t="s">
        <v>4</v>
      </c>
      <c r="C64" s="80" t="s">
        <v>208</v>
      </c>
      <c r="D64" s="80" t="s">
        <v>1258</v>
      </c>
      <c r="E64" s="80"/>
      <c r="F64" s="80"/>
      <c r="G64" s="80">
        <f t="shared" si="0"/>
        <v>0</v>
      </c>
      <c r="H64" s="80"/>
      <c r="I64" s="80"/>
      <c r="J64" s="80">
        <f t="shared" si="1"/>
        <v>0</v>
      </c>
      <c r="K64" s="80"/>
      <c r="L64" s="80"/>
    </row>
    <row r="65" spans="1:12" ht="16.2" customHeight="1" thickBot="1" x14ac:dyDescent="0.35">
      <c r="A65" s="80" t="s">
        <v>209</v>
      </c>
      <c r="B65" s="80" t="s">
        <v>1301</v>
      </c>
      <c r="C65" s="80" t="s">
        <v>2218</v>
      </c>
      <c r="D65" s="80"/>
      <c r="E65" s="156">
        <v>16</v>
      </c>
      <c r="F65" s="156">
        <v>16</v>
      </c>
      <c r="G65" s="80">
        <f t="shared" si="0"/>
        <v>0</v>
      </c>
      <c r="H65" s="80"/>
      <c r="I65" s="80"/>
      <c r="J65" s="80">
        <f t="shared" si="1"/>
        <v>0</v>
      </c>
      <c r="K65" s="24"/>
      <c r="L65" s="80"/>
    </row>
    <row r="66" spans="1:12" ht="16.2" customHeight="1" thickBot="1" x14ac:dyDescent="0.35">
      <c r="A66" s="80" t="s">
        <v>209</v>
      </c>
      <c r="B66" s="80" t="s">
        <v>1301</v>
      </c>
      <c r="C66" s="80" t="s">
        <v>2219</v>
      </c>
      <c r="D66" s="80"/>
      <c r="E66" s="80"/>
      <c r="F66" s="80"/>
      <c r="G66" s="80">
        <f t="shared" si="0"/>
        <v>0</v>
      </c>
      <c r="H66" s="156">
        <v>11</v>
      </c>
      <c r="I66" s="156">
        <v>11</v>
      </c>
      <c r="J66" s="80">
        <f t="shared" si="1"/>
        <v>0</v>
      </c>
      <c r="K66" s="80"/>
      <c r="L66" s="80"/>
    </row>
    <row r="67" spans="1:12" ht="16.2" customHeight="1" thickBot="1" x14ac:dyDescent="0.35">
      <c r="A67" s="80" t="s">
        <v>212</v>
      </c>
      <c r="B67" s="80" t="s">
        <v>70</v>
      </c>
      <c r="C67" s="80" t="s">
        <v>2220</v>
      </c>
      <c r="D67" s="80" t="s">
        <v>1258</v>
      </c>
      <c r="E67" s="80"/>
      <c r="F67" s="80"/>
      <c r="G67" s="80">
        <f t="shared" si="0"/>
        <v>0</v>
      </c>
      <c r="H67" s="80"/>
      <c r="I67" s="80"/>
      <c r="J67" s="80">
        <f t="shared" si="1"/>
        <v>0</v>
      </c>
      <c r="K67" s="24"/>
      <c r="L67" s="80"/>
    </row>
    <row r="68" spans="1:12" ht="16.2" customHeight="1" thickBot="1" x14ac:dyDescent="0.35">
      <c r="A68" s="80" t="s">
        <v>212</v>
      </c>
      <c r="B68" s="80" t="s">
        <v>70</v>
      </c>
      <c r="C68" s="80" t="s">
        <v>2221</v>
      </c>
      <c r="D68" s="80" t="s">
        <v>1258</v>
      </c>
      <c r="E68" s="80"/>
      <c r="F68" s="80"/>
      <c r="G68" s="80">
        <f t="shared" si="0"/>
        <v>0</v>
      </c>
      <c r="H68" s="80"/>
      <c r="I68" s="80"/>
      <c r="J68" s="80">
        <f t="shared" si="1"/>
        <v>0</v>
      </c>
      <c r="K68" s="80"/>
      <c r="L68" s="80"/>
    </row>
    <row r="69" spans="1:12" ht="16.2" customHeight="1" thickBot="1" x14ac:dyDescent="0.35">
      <c r="A69" s="80" t="s">
        <v>212</v>
      </c>
      <c r="B69" s="80" t="s">
        <v>70</v>
      </c>
      <c r="C69" s="80" t="s">
        <v>2222</v>
      </c>
      <c r="D69" s="80" t="s">
        <v>1258</v>
      </c>
      <c r="E69" s="80">
        <v>5</v>
      </c>
      <c r="F69" s="80">
        <v>5</v>
      </c>
      <c r="G69" s="80">
        <f t="shared" si="0"/>
        <v>0</v>
      </c>
      <c r="H69" s="80"/>
      <c r="I69" s="80"/>
      <c r="J69" s="80">
        <f t="shared" si="1"/>
        <v>0</v>
      </c>
      <c r="K69" s="80"/>
      <c r="L69" s="80"/>
    </row>
    <row r="70" spans="1:12" ht="16.2" customHeight="1" thickBot="1" x14ac:dyDescent="0.35">
      <c r="A70" s="80" t="s">
        <v>212</v>
      </c>
      <c r="B70" s="80" t="s">
        <v>70</v>
      </c>
      <c r="C70" s="80" t="s">
        <v>2223</v>
      </c>
      <c r="D70" s="80" t="s">
        <v>1258</v>
      </c>
      <c r="E70" s="80">
        <v>6</v>
      </c>
      <c r="F70" s="80">
        <v>6</v>
      </c>
      <c r="G70" s="80">
        <f t="shared" si="0"/>
        <v>0</v>
      </c>
      <c r="H70" s="80"/>
      <c r="I70" s="80"/>
      <c r="J70" s="80">
        <f t="shared" si="1"/>
        <v>0</v>
      </c>
      <c r="K70" s="80"/>
      <c r="L70" s="80"/>
    </row>
    <row r="71" spans="1:12" ht="16.2" customHeight="1" thickBot="1" x14ac:dyDescent="0.35">
      <c r="A71" s="80" t="s">
        <v>213</v>
      </c>
      <c r="B71" s="80" t="s">
        <v>60</v>
      </c>
      <c r="C71" s="80" t="s">
        <v>215</v>
      </c>
      <c r="D71" s="80" t="s">
        <v>1258</v>
      </c>
      <c r="E71" s="80"/>
      <c r="F71" s="80"/>
      <c r="G71" s="80">
        <f t="shared" si="0"/>
        <v>0</v>
      </c>
      <c r="H71" s="156">
        <v>5</v>
      </c>
      <c r="I71" s="156">
        <v>5</v>
      </c>
      <c r="J71" s="80">
        <f t="shared" si="1"/>
        <v>0</v>
      </c>
      <c r="K71" s="24"/>
      <c r="L71" s="80"/>
    </row>
    <row r="72" spans="1:12" ht="16.2" customHeight="1" thickBot="1" x14ac:dyDescent="0.35">
      <c r="A72" s="80" t="s">
        <v>213</v>
      </c>
      <c r="B72" s="80" t="s">
        <v>60</v>
      </c>
      <c r="C72" s="80" t="s">
        <v>214</v>
      </c>
      <c r="D72" s="80" t="s">
        <v>1258</v>
      </c>
      <c r="E72" s="156">
        <v>12</v>
      </c>
      <c r="F72" s="156">
        <v>12</v>
      </c>
      <c r="G72" s="80">
        <f t="shared" ref="G72:G135" si="2">F72-E72</f>
        <v>0</v>
      </c>
      <c r="H72" s="80"/>
      <c r="I72" s="80"/>
      <c r="J72" s="80">
        <f t="shared" ref="J72:J135" si="3">I72-H72</f>
        <v>0</v>
      </c>
      <c r="K72" s="80"/>
      <c r="L72" s="80"/>
    </row>
    <row r="73" spans="1:12" ht="16.2" customHeight="1" thickBot="1" x14ac:dyDescent="0.35">
      <c r="A73" s="80" t="s">
        <v>216</v>
      </c>
      <c r="B73" s="80" t="s">
        <v>60</v>
      </c>
      <c r="C73" s="80" t="s">
        <v>218</v>
      </c>
      <c r="D73" s="80" t="s">
        <v>1258</v>
      </c>
      <c r="E73" s="156">
        <v>22</v>
      </c>
      <c r="F73" s="156">
        <v>22</v>
      </c>
      <c r="G73" s="80">
        <f t="shared" si="2"/>
        <v>0</v>
      </c>
      <c r="H73" s="80"/>
      <c r="I73" s="80"/>
      <c r="J73" s="80">
        <f t="shared" si="3"/>
        <v>0</v>
      </c>
      <c r="K73" s="24"/>
      <c r="L73" s="80"/>
    </row>
    <row r="74" spans="1:12" ht="16.2" customHeight="1" thickBot="1" x14ac:dyDescent="0.35">
      <c r="A74" s="80" t="s">
        <v>216</v>
      </c>
      <c r="B74" s="80" t="s">
        <v>60</v>
      </c>
      <c r="C74" s="80" t="s">
        <v>217</v>
      </c>
      <c r="D74" s="80" t="s">
        <v>1258</v>
      </c>
      <c r="E74" s="80"/>
      <c r="F74" s="80"/>
      <c r="G74" s="80">
        <f t="shared" si="2"/>
        <v>0</v>
      </c>
      <c r="H74" s="156">
        <v>8</v>
      </c>
      <c r="I74" s="156">
        <v>8</v>
      </c>
      <c r="J74" s="80">
        <f t="shared" si="3"/>
        <v>0</v>
      </c>
      <c r="K74" s="80"/>
      <c r="L74" s="80"/>
    </row>
    <row r="75" spans="1:12" ht="16.2" customHeight="1" thickBot="1" x14ac:dyDescent="0.35">
      <c r="A75" s="80" t="s">
        <v>222</v>
      </c>
      <c r="B75" s="80" t="s">
        <v>1282</v>
      </c>
      <c r="C75" s="80" t="s">
        <v>226</v>
      </c>
      <c r="D75" s="80" t="s">
        <v>1258</v>
      </c>
      <c r="E75" s="80"/>
      <c r="F75" s="80"/>
      <c r="G75" s="80">
        <f t="shared" si="2"/>
        <v>0</v>
      </c>
      <c r="H75" s="80">
        <v>9</v>
      </c>
      <c r="I75" s="80">
        <v>9</v>
      </c>
      <c r="J75" s="80">
        <f t="shared" si="3"/>
        <v>0</v>
      </c>
      <c r="K75" s="24"/>
      <c r="L75" s="80"/>
    </row>
    <row r="76" spans="1:12" ht="16.2" customHeight="1" thickBot="1" x14ac:dyDescent="0.35">
      <c r="A76" s="80" t="s">
        <v>222</v>
      </c>
      <c r="B76" s="80" t="s">
        <v>1282</v>
      </c>
      <c r="C76" s="80" t="s">
        <v>225</v>
      </c>
      <c r="D76" s="80" t="s">
        <v>1258</v>
      </c>
      <c r="E76" s="80"/>
      <c r="F76" s="80"/>
      <c r="G76" s="80">
        <f t="shared" si="2"/>
        <v>0</v>
      </c>
      <c r="H76" s="80">
        <v>47</v>
      </c>
      <c r="I76" s="80">
        <v>47</v>
      </c>
      <c r="J76" s="80">
        <f t="shared" si="3"/>
        <v>0</v>
      </c>
      <c r="K76" s="80"/>
      <c r="L76" s="80"/>
    </row>
    <row r="77" spans="1:12" ht="16.2" customHeight="1" thickBot="1" x14ac:dyDescent="0.35">
      <c r="A77" s="80" t="s">
        <v>222</v>
      </c>
      <c r="B77" s="80" t="s">
        <v>1282</v>
      </c>
      <c r="C77" s="80" t="s">
        <v>224</v>
      </c>
      <c r="D77" s="80" t="s">
        <v>1258</v>
      </c>
      <c r="E77" s="80">
        <v>18</v>
      </c>
      <c r="F77" s="80">
        <v>18</v>
      </c>
      <c r="G77" s="80">
        <f t="shared" si="2"/>
        <v>0</v>
      </c>
      <c r="H77" s="80"/>
      <c r="I77" s="80"/>
      <c r="J77" s="80">
        <f t="shared" si="3"/>
        <v>0</v>
      </c>
      <c r="K77" s="80"/>
      <c r="L77" s="80"/>
    </row>
    <row r="78" spans="1:12" ht="16.2" customHeight="1" thickBot="1" x14ac:dyDescent="0.35">
      <c r="A78" s="80" t="s">
        <v>222</v>
      </c>
      <c r="B78" s="80" t="s">
        <v>1282</v>
      </c>
      <c r="C78" s="80" t="s">
        <v>2224</v>
      </c>
      <c r="D78" s="80" t="s">
        <v>1258</v>
      </c>
      <c r="E78" s="80">
        <v>50</v>
      </c>
      <c r="F78" s="80">
        <v>50</v>
      </c>
      <c r="G78" s="80">
        <f t="shared" si="2"/>
        <v>0</v>
      </c>
      <c r="H78" s="80"/>
      <c r="I78" s="80"/>
      <c r="J78" s="80">
        <f t="shared" si="3"/>
        <v>0</v>
      </c>
      <c r="K78" s="80"/>
      <c r="L78" s="80"/>
    </row>
    <row r="79" spans="1:12" ht="16.2" customHeight="1" thickBot="1" x14ac:dyDescent="0.35">
      <c r="A79" s="80" t="s">
        <v>222</v>
      </c>
      <c r="B79" s="80" t="s">
        <v>223</v>
      </c>
      <c r="C79" s="80" t="s">
        <v>2224</v>
      </c>
      <c r="D79" s="80" t="s">
        <v>1258</v>
      </c>
      <c r="E79" s="156">
        <v>29</v>
      </c>
      <c r="F79" s="156">
        <v>29</v>
      </c>
      <c r="G79" s="80">
        <f t="shared" si="2"/>
        <v>0</v>
      </c>
      <c r="H79" s="80"/>
      <c r="I79" s="80"/>
      <c r="J79" s="80">
        <f t="shared" si="3"/>
        <v>0</v>
      </c>
      <c r="K79" s="80"/>
      <c r="L79" s="80"/>
    </row>
    <row r="80" spans="1:12" ht="16.2" customHeight="1" thickBot="1" x14ac:dyDescent="0.35">
      <c r="A80" s="80" t="s">
        <v>222</v>
      </c>
      <c r="B80" s="80" t="s">
        <v>223</v>
      </c>
      <c r="C80" s="80" t="s">
        <v>224</v>
      </c>
      <c r="D80" s="80" t="s">
        <v>1258</v>
      </c>
      <c r="E80" s="156">
        <v>12</v>
      </c>
      <c r="F80" s="156">
        <v>12</v>
      </c>
      <c r="G80" s="80">
        <f t="shared" si="2"/>
        <v>0</v>
      </c>
      <c r="H80" s="80"/>
      <c r="I80" s="80"/>
      <c r="J80" s="80">
        <f t="shared" si="3"/>
        <v>0</v>
      </c>
      <c r="K80" s="80"/>
      <c r="L80" s="80"/>
    </row>
    <row r="81" spans="1:12" ht="16.2" customHeight="1" thickBot="1" x14ac:dyDescent="0.35">
      <c r="A81" s="80" t="s">
        <v>222</v>
      </c>
      <c r="B81" s="80" t="s">
        <v>223</v>
      </c>
      <c r="C81" s="80" t="s">
        <v>225</v>
      </c>
      <c r="D81" s="80" t="s">
        <v>1258</v>
      </c>
      <c r="E81" s="80"/>
      <c r="F81" s="80"/>
      <c r="G81" s="80">
        <f t="shared" si="2"/>
        <v>0</v>
      </c>
      <c r="H81" s="156">
        <v>35</v>
      </c>
      <c r="I81" s="156">
        <v>35</v>
      </c>
      <c r="J81" s="80">
        <f t="shared" si="3"/>
        <v>0</v>
      </c>
      <c r="K81" s="80"/>
      <c r="L81" s="80"/>
    </row>
    <row r="82" spans="1:12" ht="16.2" customHeight="1" thickBot="1" x14ac:dyDescent="0.35">
      <c r="A82" s="80" t="s">
        <v>222</v>
      </c>
      <c r="B82" s="80" t="s">
        <v>223</v>
      </c>
      <c r="C82" s="80" t="s">
        <v>226</v>
      </c>
      <c r="D82" s="80" t="s">
        <v>1258</v>
      </c>
      <c r="E82" s="80"/>
      <c r="F82" s="80"/>
      <c r="G82" s="80">
        <f t="shared" si="2"/>
        <v>0</v>
      </c>
      <c r="H82" s="156">
        <v>8</v>
      </c>
      <c r="I82" s="156">
        <v>8</v>
      </c>
      <c r="J82" s="80">
        <f t="shared" si="3"/>
        <v>0</v>
      </c>
      <c r="K82" s="80"/>
      <c r="L82" s="80"/>
    </row>
    <row r="83" spans="1:12" ht="16.2" customHeight="1" thickBot="1" x14ac:dyDescent="0.35">
      <c r="A83" s="80" t="s">
        <v>227</v>
      </c>
      <c r="B83" s="80" t="s">
        <v>65</v>
      </c>
      <c r="C83" s="80" t="s">
        <v>229</v>
      </c>
      <c r="D83" s="80" t="s">
        <v>1258</v>
      </c>
      <c r="E83" s="80"/>
      <c r="F83" s="80"/>
      <c r="G83" s="80">
        <f t="shared" si="2"/>
        <v>0</v>
      </c>
      <c r="H83" s="80"/>
      <c r="I83" s="80"/>
      <c r="J83" s="80">
        <f t="shared" si="3"/>
        <v>0</v>
      </c>
      <c r="K83" s="24"/>
      <c r="L83" s="80"/>
    </row>
    <row r="84" spans="1:12" ht="16.2" customHeight="1" thickBot="1" x14ac:dyDescent="0.35">
      <c r="A84" s="80" t="s">
        <v>227</v>
      </c>
      <c r="B84" s="80" t="s">
        <v>65</v>
      </c>
      <c r="C84" s="80" t="s">
        <v>228</v>
      </c>
      <c r="D84" s="80" t="s">
        <v>1258</v>
      </c>
      <c r="E84" s="80"/>
      <c r="F84" s="80"/>
      <c r="G84" s="80">
        <f t="shared" si="2"/>
        <v>0</v>
      </c>
      <c r="H84" s="80"/>
      <c r="I84" s="80"/>
      <c r="J84" s="80">
        <f t="shared" si="3"/>
        <v>0</v>
      </c>
      <c r="K84" s="80"/>
      <c r="L84" s="80"/>
    </row>
    <row r="85" spans="1:12" ht="16.2" customHeight="1" thickBot="1" x14ac:dyDescent="0.35">
      <c r="A85" s="116" t="s">
        <v>230</v>
      </c>
      <c r="B85" s="116" t="s">
        <v>1806</v>
      </c>
      <c r="C85" s="116" t="s">
        <v>232</v>
      </c>
      <c r="D85" s="116" t="s">
        <v>1258</v>
      </c>
      <c r="E85" s="116">
        <v>8</v>
      </c>
      <c r="F85" s="116">
        <v>8</v>
      </c>
      <c r="G85" s="116">
        <f t="shared" si="2"/>
        <v>0</v>
      </c>
      <c r="H85" s="116"/>
      <c r="I85" s="116"/>
      <c r="J85" s="116">
        <f t="shared" si="3"/>
        <v>0</v>
      </c>
      <c r="K85" s="24"/>
      <c r="L85" s="80"/>
    </row>
    <row r="86" spans="1:12" ht="16.2" customHeight="1" thickBot="1" x14ac:dyDescent="0.35">
      <c r="A86" s="116" t="s">
        <v>230</v>
      </c>
      <c r="B86" s="116" t="s">
        <v>1806</v>
      </c>
      <c r="C86" s="116" t="s">
        <v>233</v>
      </c>
      <c r="D86" s="116" t="s">
        <v>1258</v>
      </c>
      <c r="E86" s="116"/>
      <c r="F86" s="116"/>
      <c r="G86" s="116">
        <f t="shared" si="2"/>
        <v>0</v>
      </c>
      <c r="H86" s="116">
        <v>4</v>
      </c>
      <c r="I86" s="116">
        <v>4</v>
      </c>
      <c r="J86" s="116">
        <f t="shared" si="3"/>
        <v>0</v>
      </c>
      <c r="K86" s="80"/>
      <c r="L86" s="80"/>
    </row>
    <row r="87" spans="1:12" ht="16.2" customHeight="1" thickBot="1" x14ac:dyDescent="0.35">
      <c r="A87" s="116" t="s">
        <v>230</v>
      </c>
      <c r="B87" s="116" t="s">
        <v>231</v>
      </c>
      <c r="C87" s="116" t="s">
        <v>232</v>
      </c>
      <c r="D87" s="116" t="s">
        <v>1258</v>
      </c>
      <c r="E87" s="116">
        <v>6</v>
      </c>
      <c r="F87" s="116">
        <v>6</v>
      </c>
      <c r="G87" s="116">
        <f t="shared" si="2"/>
        <v>0</v>
      </c>
      <c r="H87" s="116"/>
      <c r="I87" s="116"/>
      <c r="J87" s="116">
        <f t="shared" si="3"/>
        <v>0</v>
      </c>
      <c r="K87" s="80"/>
      <c r="L87" s="80"/>
    </row>
    <row r="88" spans="1:12" ht="16.2" customHeight="1" thickBot="1" x14ac:dyDescent="0.35">
      <c r="A88" s="116" t="s">
        <v>230</v>
      </c>
      <c r="B88" s="116" t="s">
        <v>231</v>
      </c>
      <c r="C88" s="116" t="s">
        <v>233</v>
      </c>
      <c r="D88" s="116" t="s">
        <v>1258</v>
      </c>
      <c r="E88" s="116"/>
      <c r="F88" s="116"/>
      <c r="G88" s="116">
        <f t="shared" si="2"/>
        <v>0</v>
      </c>
      <c r="H88" s="116">
        <v>3</v>
      </c>
      <c r="I88" s="116">
        <v>3</v>
      </c>
      <c r="J88" s="116">
        <f t="shared" si="3"/>
        <v>0</v>
      </c>
      <c r="K88" s="80"/>
      <c r="L88" s="80"/>
    </row>
    <row r="89" spans="1:12" ht="16.2" customHeight="1" thickBot="1" x14ac:dyDescent="0.35">
      <c r="A89" s="80" t="s">
        <v>234</v>
      </c>
      <c r="B89" s="80" t="s">
        <v>96</v>
      </c>
      <c r="C89" s="80" t="s">
        <v>2225</v>
      </c>
      <c r="D89" s="80" t="s">
        <v>1258</v>
      </c>
      <c r="E89" s="80">
        <v>63</v>
      </c>
      <c r="F89" s="80">
        <v>63</v>
      </c>
      <c r="G89" s="80">
        <f t="shared" si="2"/>
        <v>0</v>
      </c>
      <c r="H89" s="80"/>
      <c r="I89" s="80"/>
      <c r="J89" s="80">
        <f t="shared" si="3"/>
        <v>0</v>
      </c>
      <c r="K89" s="24"/>
      <c r="L89" s="80"/>
    </row>
    <row r="90" spans="1:12" ht="16.2" customHeight="1" thickBot="1" x14ac:dyDescent="0.35">
      <c r="A90" s="80" t="s">
        <v>234</v>
      </c>
      <c r="B90" s="80" t="s">
        <v>96</v>
      </c>
      <c r="C90" s="80" t="s">
        <v>2226</v>
      </c>
      <c r="D90" s="80" t="s">
        <v>1258</v>
      </c>
      <c r="E90" s="80"/>
      <c r="F90" s="80"/>
      <c r="G90" s="80">
        <f t="shared" si="2"/>
        <v>0</v>
      </c>
      <c r="H90" s="80">
        <v>34</v>
      </c>
      <c r="I90" s="80">
        <v>34</v>
      </c>
      <c r="J90" s="80">
        <f t="shared" si="3"/>
        <v>0</v>
      </c>
      <c r="K90" s="80"/>
      <c r="L90" s="80"/>
    </row>
    <row r="91" spans="1:12" ht="16.2" customHeight="1" thickBot="1" x14ac:dyDescent="0.35">
      <c r="A91" s="80" t="s">
        <v>236</v>
      </c>
      <c r="B91" s="80" t="s">
        <v>1302</v>
      </c>
      <c r="C91" s="80" t="s">
        <v>2227</v>
      </c>
      <c r="D91" s="80"/>
      <c r="E91" s="80"/>
      <c r="F91" s="80"/>
      <c r="G91" s="80">
        <f t="shared" si="2"/>
        <v>0</v>
      </c>
      <c r="H91" s="80">
        <v>5</v>
      </c>
      <c r="I91" s="80">
        <v>5</v>
      </c>
      <c r="J91" s="80">
        <f t="shared" si="3"/>
        <v>0</v>
      </c>
      <c r="K91" s="24"/>
      <c r="L91" s="80"/>
    </row>
    <row r="92" spans="1:12" ht="16.2" customHeight="1" thickBot="1" x14ac:dyDescent="0.35">
      <c r="A92" s="80" t="s">
        <v>236</v>
      </c>
      <c r="B92" s="80" t="s">
        <v>1302</v>
      </c>
      <c r="C92" s="80" t="s">
        <v>2228</v>
      </c>
      <c r="D92" s="80" t="s">
        <v>1258</v>
      </c>
      <c r="E92" s="80">
        <v>5</v>
      </c>
      <c r="F92" s="80">
        <v>5</v>
      </c>
      <c r="G92" s="80">
        <f t="shared" si="2"/>
        <v>0</v>
      </c>
      <c r="H92" s="80"/>
      <c r="I92" s="80"/>
      <c r="J92" s="80">
        <f t="shared" si="3"/>
        <v>0</v>
      </c>
      <c r="K92" s="80"/>
      <c r="L92" s="80"/>
    </row>
    <row r="93" spans="1:12" ht="16.2" customHeight="1" thickBot="1" x14ac:dyDescent="0.35">
      <c r="A93" s="80" t="s">
        <v>237</v>
      </c>
      <c r="B93" s="80" t="s">
        <v>1302</v>
      </c>
      <c r="C93" s="80" t="s">
        <v>2229</v>
      </c>
      <c r="D93" s="80" t="s">
        <v>1258</v>
      </c>
      <c r="E93" s="80"/>
      <c r="F93" s="80"/>
      <c r="G93" s="80">
        <f t="shared" si="2"/>
        <v>0</v>
      </c>
      <c r="H93" s="80"/>
      <c r="I93" s="80"/>
      <c r="J93" s="80">
        <f t="shared" si="3"/>
        <v>0</v>
      </c>
      <c r="K93" s="24"/>
      <c r="L93" s="80"/>
    </row>
    <row r="94" spans="1:12" ht="16.2" customHeight="1" thickBot="1" x14ac:dyDescent="0.35">
      <c r="A94" s="80" t="s">
        <v>237</v>
      </c>
      <c r="B94" s="80" t="s">
        <v>1302</v>
      </c>
      <c r="C94" s="80" t="s">
        <v>2230</v>
      </c>
      <c r="D94" s="80" t="s">
        <v>1258</v>
      </c>
      <c r="E94" s="80"/>
      <c r="F94" s="80"/>
      <c r="G94" s="80">
        <f t="shared" si="2"/>
        <v>0</v>
      </c>
      <c r="H94" s="80"/>
      <c r="I94" s="80"/>
      <c r="J94" s="80">
        <f t="shared" si="3"/>
        <v>0</v>
      </c>
      <c r="K94" s="80"/>
      <c r="L94" s="80"/>
    </row>
    <row r="95" spans="1:12" ht="16.2" customHeight="1" thickBot="1" x14ac:dyDescent="0.35">
      <c r="A95" s="80" t="s">
        <v>237</v>
      </c>
      <c r="B95" s="80" t="s">
        <v>1302</v>
      </c>
      <c r="C95" s="80" t="s">
        <v>2231</v>
      </c>
      <c r="D95" s="80" t="s">
        <v>1258</v>
      </c>
      <c r="E95" s="80">
        <v>5</v>
      </c>
      <c r="F95" s="80">
        <v>5</v>
      </c>
      <c r="G95" s="80">
        <f t="shared" si="2"/>
        <v>0</v>
      </c>
      <c r="H95" s="80"/>
      <c r="I95" s="80"/>
      <c r="J95" s="80">
        <f t="shared" si="3"/>
        <v>0</v>
      </c>
      <c r="K95" s="80"/>
      <c r="L95" s="80"/>
    </row>
    <row r="96" spans="1:12" ht="16.2" customHeight="1" thickBot="1" x14ac:dyDescent="0.35">
      <c r="A96" s="80" t="s">
        <v>237</v>
      </c>
      <c r="B96" s="80" t="s">
        <v>1302</v>
      </c>
      <c r="C96" s="80" t="s">
        <v>2232</v>
      </c>
      <c r="D96" s="80" t="s">
        <v>1258</v>
      </c>
      <c r="E96" s="80"/>
      <c r="F96" s="80"/>
      <c r="G96" s="80">
        <f t="shared" si="2"/>
        <v>0</v>
      </c>
      <c r="H96" s="80"/>
      <c r="I96" s="80"/>
      <c r="J96" s="80">
        <f t="shared" si="3"/>
        <v>0</v>
      </c>
      <c r="K96" s="80"/>
      <c r="L96" s="80"/>
    </row>
    <row r="97" spans="1:12" ht="16.2" customHeight="1" thickBot="1" x14ac:dyDescent="0.35">
      <c r="A97" s="80" t="s">
        <v>238</v>
      </c>
      <c r="B97" s="80" t="s">
        <v>239</v>
      </c>
      <c r="C97" s="80" t="s">
        <v>2233</v>
      </c>
      <c r="D97" s="80" t="s">
        <v>1258</v>
      </c>
      <c r="E97" s="156">
        <v>71</v>
      </c>
      <c r="F97" s="156">
        <v>71</v>
      </c>
      <c r="G97" s="80">
        <f t="shared" si="2"/>
        <v>0</v>
      </c>
      <c r="H97" s="80"/>
      <c r="I97" s="80"/>
      <c r="J97" s="80">
        <f t="shared" si="3"/>
        <v>0</v>
      </c>
      <c r="K97" s="24"/>
      <c r="L97" s="80"/>
    </row>
    <row r="98" spans="1:12" ht="16.2" customHeight="1" thickBot="1" x14ac:dyDescent="0.35">
      <c r="A98" s="80" t="s">
        <v>238</v>
      </c>
      <c r="B98" s="80" t="s">
        <v>239</v>
      </c>
      <c r="C98" s="80" t="s">
        <v>2234</v>
      </c>
      <c r="D98" s="80" t="s">
        <v>1258</v>
      </c>
      <c r="E98" s="80"/>
      <c r="F98" s="80"/>
      <c r="G98" s="80">
        <f t="shared" si="2"/>
        <v>0</v>
      </c>
      <c r="H98" s="156">
        <v>49</v>
      </c>
      <c r="I98" s="156">
        <v>49</v>
      </c>
      <c r="J98" s="80">
        <f t="shared" si="3"/>
        <v>0</v>
      </c>
      <c r="K98" s="80"/>
      <c r="L98" s="80"/>
    </row>
    <row r="99" spans="1:12" ht="16.2" customHeight="1" thickBot="1" x14ac:dyDescent="0.35">
      <c r="A99" s="80" t="s">
        <v>240</v>
      </c>
      <c r="B99" s="80" t="s">
        <v>241</v>
      </c>
      <c r="C99" s="80" t="s">
        <v>242</v>
      </c>
      <c r="D99" s="80" t="s">
        <v>1258</v>
      </c>
      <c r="E99" s="156">
        <v>8</v>
      </c>
      <c r="F99" s="156">
        <v>8</v>
      </c>
      <c r="G99" s="80">
        <f t="shared" si="2"/>
        <v>0</v>
      </c>
      <c r="H99" s="80"/>
      <c r="I99" s="80"/>
      <c r="J99" s="80">
        <f t="shared" si="3"/>
        <v>0</v>
      </c>
      <c r="K99" s="24"/>
      <c r="L99" s="80"/>
    </row>
    <row r="100" spans="1:12" ht="16.2" customHeight="1" thickBot="1" x14ac:dyDescent="0.35">
      <c r="A100" s="80" t="s">
        <v>240</v>
      </c>
      <c r="B100" s="80" t="s">
        <v>241</v>
      </c>
      <c r="C100" s="80" t="s">
        <v>243</v>
      </c>
      <c r="D100" s="80" t="s">
        <v>1258</v>
      </c>
      <c r="E100" s="80"/>
      <c r="F100" s="80"/>
      <c r="G100" s="80">
        <f t="shared" si="2"/>
        <v>0</v>
      </c>
      <c r="H100" s="156">
        <v>2</v>
      </c>
      <c r="I100" s="156">
        <v>2</v>
      </c>
      <c r="J100" s="80">
        <f t="shared" si="3"/>
        <v>0</v>
      </c>
      <c r="K100" s="80"/>
      <c r="L100" s="80"/>
    </row>
    <row r="101" spans="1:12" ht="16.2" customHeight="1" thickBot="1" x14ac:dyDescent="0.35">
      <c r="A101" s="80" t="s">
        <v>244</v>
      </c>
      <c r="B101" s="80" t="s">
        <v>245</v>
      </c>
      <c r="C101" s="80" t="s">
        <v>246</v>
      </c>
      <c r="D101" s="80" t="s">
        <v>1258</v>
      </c>
      <c r="E101" s="80">
        <v>9</v>
      </c>
      <c r="F101" s="80">
        <v>9</v>
      </c>
      <c r="G101" s="80">
        <f t="shared" si="2"/>
        <v>0</v>
      </c>
      <c r="H101" s="80"/>
      <c r="I101" s="80"/>
      <c r="J101" s="80">
        <f t="shared" si="3"/>
        <v>0</v>
      </c>
      <c r="K101" s="24"/>
      <c r="L101" s="80"/>
    </row>
    <row r="102" spans="1:12" ht="16.2" customHeight="1" thickBot="1" x14ac:dyDescent="0.35">
      <c r="A102" s="80" t="s">
        <v>244</v>
      </c>
      <c r="B102" s="80" t="s">
        <v>245</v>
      </c>
      <c r="C102" s="80" t="s">
        <v>247</v>
      </c>
      <c r="D102" s="80" t="s">
        <v>1258</v>
      </c>
      <c r="E102" s="80"/>
      <c r="F102" s="80"/>
      <c r="G102" s="80">
        <f t="shared" si="2"/>
        <v>0</v>
      </c>
      <c r="H102" s="80"/>
      <c r="I102" s="80"/>
      <c r="J102" s="80">
        <f t="shared" si="3"/>
        <v>0</v>
      </c>
      <c r="K102" s="80"/>
      <c r="L102" s="80"/>
    </row>
    <row r="103" spans="1:12" ht="16.2" customHeight="1" thickBot="1" x14ac:dyDescent="0.35">
      <c r="A103" s="80" t="s">
        <v>250</v>
      </c>
      <c r="B103" s="80" t="s">
        <v>251</v>
      </c>
      <c r="C103" s="80" t="s">
        <v>254</v>
      </c>
      <c r="D103" s="80" t="s">
        <v>1258</v>
      </c>
      <c r="E103" s="156">
        <v>11</v>
      </c>
      <c r="F103" s="156">
        <v>11</v>
      </c>
      <c r="G103" s="80">
        <f t="shared" si="2"/>
        <v>0</v>
      </c>
      <c r="H103" s="80"/>
      <c r="I103" s="80"/>
      <c r="J103" s="80">
        <f t="shared" si="3"/>
        <v>0</v>
      </c>
      <c r="K103" s="24"/>
      <c r="L103" s="80"/>
    </row>
    <row r="104" spans="1:12" ht="16.2" customHeight="1" thickBot="1" x14ac:dyDescent="0.35">
      <c r="A104" s="80" t="s">
        <v>250</v>
      </c>
      <c r="B104" s="80" t="s">
        <v>251</v>
      </c>
      <c r="C104" s="80" t="s">
        <v>253</v>
      </c>
      <c r="D104" s="80" t="s">
        <v>1258</v>
      </c>
      <c r="E104" s="80"/>
      <c r="F104" s="80"/>
      <c r="G104" s="80">
        <f t="shared" si="2"/>
        <v>0</v>
      </c>
      <c r="H104" s="156">
        <v>7</v>
      </c>
      <c r="I104" s="156">
        <v>7</v>
      </c>
      <c r="J104" s="80">
        <f t="shared" si="3"/>
        <v>0</v>
      </c>
      <c r="K104" s="80"/>
      <c r="L104" s="80"/>
    </row>
    <row r="105" spans="1:12" ht="16.2" customHeight="1" thickBot="1" x14ac:dyDescent="0.35">
      <c r="A105" s="80" t="s">
        <v>250</v>
      </c>
      <c r="B105" s="80" t="s">
        <v>251</v>
      </c>
      <c r="C105" s="80" t="s">
        <v>252</v>
      </c>
      <c r="D105" s="80" t="s">
        <v>1258</v>
      </c>
      <c r="E105" s="80">
        <v>14</v>
      </c>
      <c r="F105" s="80">
        <v>14</v>
      </c>
      <c r="G105" s="80">
        <f t="shared" si="2"/>
        <v>0</v>
      </c>
      <c r="H105" s="80"/>
      <c r="I105" s="80"/>
      <c r="J105" s="80">
        <f t="shared" si="3"/>
        <v>0</v>
      </c>
      <c r="K105" s="80"/>
      <c r="L105" s="80"/>
    </row>
    <row r="106" spans="1:12" ht="16.2" customHeight="1" thickBot="1" x14ac:dyDescent="0.35">
      <c r="A106" s="80" t="s">
        <v>250</v>
      </c>
      <c r="B106" s="80" t="s">
        <v>251</v>
      </c>
      <c r="C106" s="80" t="s">
        <v>255</v>
      </c>
      <c r="D106" s="80" t="s">
        <v>1258</v>
      </c>
      <c r="E106" s="80"/>
      <c r="F106" s="80"/>
      <c r="G106" s="80">
        <f t="shared" si="2"/>
        <v>0</v>
      </c>
      <c r="H106" s="80">
        <v>5</v>
      </c>
      <c r="I106" s="80">
        <v>5</v>
      </c>
      <c r="J106" s="80">
        <f t="shared" si="3"/>
        <v>0</v>
      </c>
      <c r="K106" s="80"/>
      <c r="L106" s="80"/>
    </row>
    <row r="107" spans="1:12" ht="16.2" customHeight="1" thickBot="1" x14ac:dyDescent="0.35">
      <c r="A107" s="80" t="s">
        <v>256</v>
      </c>
      <c r="B107" s="80" t="s">
        <v>257</v>
      </c>
      <c r="C107" s="80" t="s">
        <v>258</v>
      </c>
      <c r="D107" s="80" t="s">
        <v>1258</v>
      </c>
      <c r="E107" s="80"/>
      <c r="F107" s="80"/>
      <c r="G107" s="80">
        <f t="shared" si="2"/>
        <v>0</v>
      </c>
      <c r="H107" s="80"/>
      <c r="I107" s="80"/>
      <c r="J107" s="80">
        <f t="shared" si="3"/>
        <v>0</v>
      </c>
      <c r="K107" s="24"/>
      <c r="L107" s="80"/>
    </row>
    <row r="108" spans="1:12" ht="16.2" customHeight="1" thickBot="1" x14ac:dyDescent="0.35">
      <c r="A108" s="80" t="s">
        <v>256</v>
      </c>
      <c r="B108" s="80" t="s">
        <v>257</v>
      </c>
      <c r="C108" s="80" t="s">
        <v>259</v>
      </c>
      <c r="D108" s="80" t="s">
        <v>1258</v>
      </c>
      <c r="E108" s="80"/>
      <c r="F108" s="80"/>
      <c r="G108" s="80">
        <f t="shared" si="2"/>
        <v>0</v>
      </c>
      <c r="H108" s="80"/>
      <c r="I108" s="80"/>
      <c r="J108" s="80">
        <f t="shared" si="3"/>
        <v>0</v>
      </c>
      <c r="K108" s="80"/>
      <c r="L108" s="80"/>
    </row>
    <row r="109" spans="1:12" ht="16.2" customHeight="1" thickBot="1" x14ac:dyDescent="0.35">
      <c r="A109" s="80" t="s">
        <v>260</v>
      </c>
      <c r="B109" s="80" t="s">
        <v>261</v>
      </c>
      <c r="C109" s="80" t="s">
        <v>2235</v>
      </c>
      <c r="D109" s="80" t="s">
        <v>1258</v>
      </c>
      <c r="E109" s="80"/>
      <c r="F109" s="80"/>
      <c r="G109" s="80">
        <f t="shared" si="2"/>
        <v>0</v>
      </c>
      <c r="H109" s="80">
        <v>14</v>
      </c>
      <c r="I109" s="80">
        <v>14</v>
      </c>
      <c r="J109" s="80">
        <f t="shared" si="3"/>
        <v>0</v>
      </c>
      <c r="K109" s="24"/>
      <c r="L109" s="80"/>
    </row>
    <row r="110" spans="1:12" ht="16.2" customHeight="1" thickBot="1" x14ac:dyDescent="0.35">
      <c r="A110" s="80" t="s">
        <v>260</v>
      </c>
      <c r="B110" s="80" t="s">
        <v>261</v>
      </c>
      <c r="C110" s="80" t="s">
        <v>2236</v>
      </c>
      <c r="D110" s="80" t="s">
        <v>1258</v>
      </c>
      <c r="E110" s="80">
        <v>30</v>
      </c>
      <c r="F110" s="80">
        <v>30</v>
      </c>
      <c r="G110" s="80">
        <f t="shared" si="2"/>
        <v>0</v>
      </c>
      <c r="H110" s="80"/>
      <c r="I110" s="80"/>
      <c r="J110" s="80">
        <f t="shared" si="3"/>
        <v>0</v>
      </c>
      <c r="K110" s="80"/>
      <c r="L110" s="80"/>
    </row>
    <row r="111" spans="1:12" ht="16.2" customHeight="1" thickBot="1" x14ac:dyDescent="0.35">
      <c r="A111" s="80" t="s">
        <v>262</v>
      </c>
      <c r="B111" s="80" t="s">
        <v>263</v>
      </c>
      <c r="C111" s="80" t="s">
        <v>264</v>
      </c>
      <c r="D111" s="80" t="s">
        <v>1258</v>
      </c>
      <c r="E111" s="80"/>
      <c r="F111" s="80"/>
      <c r="G111" s="80">
        <f t="shared" si="2"/>
        <v>0</v>
      </c>
      <c r="H111" s="80"/>
      <c r="I111" s="80"/>
      <c r="J111" s="80">
        <f t="shared" si="3"/>
        <v>0</v>
      </c>
      <c r="K111" s="24"/>
      <c r="L111" s="80"/>
    </row>
    <row r="112" spans="1:12" ht="16.2" customHeight="1" thickBot="1" x14ac:dyDescent="0.35">
      <c r="A112" s="80" t="s">
        <v>262</v>
      </c>
      <c r="B112" s="80" t="s">
        <v>263</v>
      </c>
      <c r="C112" s="80" t="s">
        <v>265</v>
      </c>
      <c r="D112" s="80" t="s">
        <v>1258</v>
      </c>
      <c r="E112" s="80"/>
      <c r="F112" s="80"/>
      <c r="G112" s="80">
        <f t="shared" si="2"/>
        <v>0</v>
      </c>
      <c r="H112" s="80"/>
      <c r="I112" s="80"/>
      <c r="J112" s="80">
        <f t="shared" si="3"/>
        <v>0</v>
      </c>
      <c r="K112" s="80"/>
      <c r="L112" s="80"/>
    </row>
    <row r="113" spans="1:12" ht="16.2" customHeight="1" thickBot="1" x14ac:dyDescent="0.35">
      <c r="A113" s="80" t="s">
        <v>266</v>
      </c>
      <c r="B113" s="80" t="s">
        <v>267</v>
      </c>
      <c r="C113" s="80" t="s">
        <v>269</v>
      </c>
      <c r="D113" s="80" t="s">
        <v>1258</v>
      </c>
      <c r="E113" s="80"/>
      <c r="F113" s="80"/>
      <c r="G113" s="80">
        <f t="shared" si="2"/>
        <v>0</v>
      </c>
      <c r="H113" s="80"/>
      <c r="I113" s="80"/>
      <c r="J113" s="80">
        <f t="shared" si="3"/>
        <v>0</v>
      </c>
      <c r="K113" s="24"/>
      <c r="L113" s="80"/>
    </row>
    <row r="114" spans="1:12" ht="16.2" customHeight="1" thickBot="1" x14ac:dyDescent="0.35">
      <c r="A114" s="80" t="s">
        <v>266</v>
      </c>
      <c r="B114" s="80" t="s">
        <v>267</v>
      </c>
      <c r="C114" s="80" t="s">
        <v>268</v>
      </c>
      <c r="D114" s="80" t="s">
        <v>1258</v>
      </c>
      <c r="E114" s="80"/>
      <c r="F114" s="80"/>
      <c r="G114" s="80">
        <f t="shared" si="2"/>
        <v>0</v>
      </c>
      <c r="H114" s="80"/>
      <c r="I114" s="80"/>
      <c r="J114" s="80">
        <f t="shared" si="3"/>
        <v>0</v>
      </c>
      <c r="K114" s="80"/>
      <c r="L114" s="80"/>
    </row>
    <row r="115" spans="1:12" ht="16.2" customHeight="1" thickBot="1" x14ac:dyDescent="0.35">
      <c r="A115" s="80" t="s">
        <v>271</v>
      </c>
      <c r="B115" s="80" t="s">
        <v>272</v>
      </c>
      <c r="C115" s="80" t="s">
        <v>2117</v>
      </c>
      <c r="D115" s="80" t="s">
        <v>2237</v>
      </c>
      <c r="E115" s="80"/>
      <c r="F115" s="80"/>
      <c r="G115" s="80">
        <f t="shared" si="2"/>
        <v>0</v>
      </c>
      <c r="H115" s="80"/>
      <c r="I115" s="80"/>
      <c r="J115" s="80">
        <f t="shared" si="3"/>
        <v>0</v>
      </c>
      <c r="K115" s="24"/>
      <c r="L115" s="80"/>
    </row>
    <row r="116" spans="1:12" ht="16.2" customHeight="1" thickBot="1" x14ac:dyDescent="0.35">
      <c r="A116" s="80" t="s">
        <v>271</v>
      </c>
      <c r="B116" s="80" t="s">
        <v>272</v>
      </c>
      <c r="C116" s="80" t="s">
        <v>2118</v>
      </c>
      <c r="D116" s="80" t="s">
        <v>2237</v>
      </c>
      <c r="E116" s="80"/>
      <c r="F116" s="80"/>
      <c r="G116" s="80">
        <f t="shared" si="2"/>
        <v>0</v>
      </c>
      <c r="H116" s="80"/>
      <c r="I116" s="80"/>
      <c r="J116" s="80">
        <f t="shared" si="3"/>
        <v>0</v>
      </c>
      <c r="K116" s="80"/>
      <c r="L116" s="80"/>
    </row>
    <row r="117" spans="1:12" ht="16.2" customHeight="1" thickBot="1" x14ac:dyDescent="0.35">
      <c r="A117" s="80" t="s">
        <v>271</v>
      </c>
      <c r="B117" s="80" t="s">
        <v>272</v>
      </c>
      <c r="C117" s="80" t="s">
        <v>2119</v>
      </c>
      <c r="D117" s="80" t="s">
        <v>1258</v>
      </c>
      <c r="E117" s="80"/>
      <c r="F117" s="80"/>
      <c r="G117" s="80">
        <f t="shared" si="2"/>
        <v>0</v>
      </c>
      <c r="H117" s="80"/>
      <c r="I117" s="80"/>
      <c r="J117" s="80">
        <f t="shared" si="3"/>
        <v>0</v>
      </c>
      <c r="K117" s="80"/>
      <c r="L117" s="80"/>
    </row>
    <row r="118" spans="1:12" ht="16.2" customHeight="1" thickBot="1" x14ac:dyDescent="0.35">
      <c r="A118" s="80" t="s">
        <v>271</v>
      </c>
      <c r="B118" s="80" t="s">
        <v>272</v>
      </c>
      <c r="C118" s="80" t="s">
        <v>2120</v>
      </c>
      <c r="D118" s="80" t="s">
        <v>1258</v>
      </c>
      <c r="E118" s="80"/>
      <c r="F118" s="80"/>
      <c r="G118" s="80">
        <f t="shared" si="2"/>
        <v>0</v>
      </c>
      <c r="H118" s="80">
        <v>1</v>
      </c>
      <c r="I118" s="80">
        <v>1</v>
      </c>
      <c r="J118" s="80">
        <f t="shared" si="3"/>
        <v>0</v>
      </c>
      <c r="K118" s="80"/>
      <c r="L118" s="80"/>
    </row>
    <row r="119" spans="1:12" ht="16.2" customHeight="1" thickBot="1" x14ac:dyDescent="0.35">
      <c r="A119" s="80" t="s">
        <v>273</v>
      </c>
      <c r="B119" s="80" t="s">
        <v>274</v>
      </c>
      <c r="C119" s="80" t="s">
        <v>2238</v>
      </c>
      <c r="D119" s="80" t="s">
        <v>1258</v>
      </c>
      <c r="E119" s="80">
        <v>44</v>
      </c>
      <c r="F119" s="80">
        <v>44</v>
      </c>
      <c r="G119" s="80">
        <f t="shared" si="2"/>
        <v>0</v>
      </c>
      <c r="H119" s="80"/>
      <c r="I119" s="80"/>
      <c r="J119" s="80">
        <f t="shared" si="3"/>
        <v>0</v>
      </c>
      <c r="K119" s="24"/>
      <c r="L119" s="80"/>
    </row>
    <row r="120" spans="1:12" ht="16.2" customHeight="1" thickBot="1" x14ac:dyDescent="0.35">
      <c r="A120" s="80" t="s">
        <v>273</v>
      </c>
      <c r="B120" s="80" t="s">
        <v>274</v>
      </c>
      <c r="C120" s="80" t="s">
        <v>2239</v>
      </c>
      <c r="D120" s="80" t="s">
        <v>1258</v>
      </c>
      <c r="E120" s="80"/>
      <c r="F120" s="80"/>
      <c r="G120" s="80">
        <f t="shared" si="2"/>
        <v>0</v>
      </c>
      <c r="H120" s="80">
        <v>26</v>
      </c>
      <c r="I120" s="80">
        <v>26</v>
      </c>
      <c r="J120" s="80">
        <f t="shared" si="3"/>
        <v>0</v>
      </c>
      <c r="K120" s="80"/>
      <c r="L120" s="80"/>
    </row>
    <row r="121" spans="1:12" ht="16.2" customHeight="1" thickBot="1" x14ac:dyDescent="0.35">
      <c r="A121" s="80" t="s">
        <v>275</v>
      </c>
      <c r="B121" s="80" t="s">
        <v>1272</v>
      </c>
      <c r="C121" s="80" t="s">
        <v>2240</v>
      </c>
      <c r="D121" s="80" t="s">
        <v>1258</v>
      </c>
      <c r="E121" s="80">
        <v>19</v>
      </c>
      <c r="F121" s="80">
        <v>19</v>
      </c>
      <c r="G121" s="80">
        <f t="shared" si="2"/>
        <v>0</v>
      </c>
      <c r="H121" s="80"/>
      <c r="I121" s="80"/>
      <c r="J121" s="80">
        <f t="shared" si="3"/>
        <v>0</v>
      </c>
      <c r="K121" s="24"/>
      <c r="L121" s="80"/>
    </row>
    <row r="122" spans="1:12" ht="16.2" customHeight="1" thickBot="1" x14ac:dyDescent="0.35">
      <c r="A122" s="80" t="s">
        <v>275</v>
      </c>
      <c r="B122" s="80" t="s">
        <v>1272</v>
      </c>
      <c r="C122" s="80" t="s">
        <v>2241</v>
      </c>
      <c r="D122" s="80" t="s">
        <v>1258</v>
      </c>
      <c r="E122" s="80"/>
      <c r="F122" s="80"/>
      <c r="G122" s="80">
        <f t="shared" si="2"/>
        <v>0</v>
      </c>
      <c r="H122" s="80">
        <v>18</v>
      </c>
      <c r="I122" s="80">
        <v>18</v>
      </c>
      <c r="J122" s="80">
        <f t="shared" si="3"/>
        <v>0</v>
      </c>
      <c r="K122" s="80"/>
      <c r="L122" s="80"/>
    </row>
    <row r="123" spans="1:12" ht="16.2" customHeight="1" thickBot="1" x14ac:dyDescent="0.35">
      <c r="A123" s="80" t="s">
        <v>275</v>
      </c>
      <c r="B123" s="80" t="s">
        <v>1236</v>
      </c>
      <c r="C123" s="80" t="s">
        <v>2240</v>
      </c>
      <c r="D123" s="80" t="s">
        <v>1258</v>
      </c>
      <c r="E123" s="80">
        <v>22</v>
      </c>
      <c r="F123" s="80">
        <v>22</v>
      </c>
      <c r="G123" s="80">
        <f t="shared" si="2"/>
        <v>0</v>
      </c>
      <c r="H123" s="80"/>
      <c r="I123" s="80"/>
      <c r="J123" s="80">
        <f t="shared" si="3"/>
        <v>0</v>
      </c>
      <c r="K123" s="80"/>
      <c r="L123" s="80"/>
    </row>
    <row r="124" spans="1:12" ht="16.2" customHeight="1" thickBot="1" x14ac:dyDescent="0.35">
      <c r="A124" s="80" t="s">
        <v>275</v>
      </c>
      <c r="B124" s="80" t="s">
        <v>1236</v>
      </c>
      <c r="C124" s="80" t="s">
        <v>2241</v>
      </c>
      <c r="D124" s="80" t="s">
        <v>1258</v>
      </c>
      <c r="E124" s="80"/>
      <c r="F124" s="80"/>
      <c r="G124" s="80">
        <f t="shared" si="2"/>
        <v>0</v>
      </c>
      <c r="H124" s="80">
        <v>21</v>
      </c>
      <c r="I124" s="80">
        <v>21</v>
      </c>
      <c r="J124" s="80">
        <f t="shared" si="3"/>
        <v>0</v>
      </c>
      <c r="K124" s="80"/>
      <c r="L124" s="80"/>
    </row>
    <row r="125" spans="1:12" ht="16.2" customHeight="1" thickBot="1" x14ac:dyDescent="0.35">
      <c r="A125" s="80" t="s">
        <v>276</v>
      </c>
      <c r="B125" s="80" t="s">
        <v>64</v>
      </c>
      <c r="C125" s="80" t="s">
        <v>277</v>
      </c>
      <c r="D125" s="80" t="s">
        <v>1258</v>
      </c>
      <c r="E125" s="156">
        <v>31</v>
      </c>
      <c r="F125" s="156">
        <v>31</v>
      </c>
      <c r="G125" s="80">
        <f t="shared" si="2"/>
        <v>0</v>
      </c>
      <c r="H125" s="80"/>
      <c r="I125" s="80"/>
      <c r="J125" s="80">
        <f t="shared" si="3"/>
        <v>0</v>
      </c>
      <c r="K125" s="24"/>
      <c r="L125" s="80"/>
    </row>
    <row r="126" spans="1:12" ht="16.2" customHeight="1" thickBot="1" x14ac:dyDescent="0.35">
      <c r="A126" s="80" t="s">
        <v>276</v>
      </c>
      <c r="B126" s="80" t="s">
        <v>64</v>
      </c>
      <c r="C126" s="80" t="s">
        <v>278</v>
      </c>
      <c r="D126" s="80" t="s">
        <v>1258</v>
      </c>
      <c r="E126" s="80"/>
      <c r="F126" s="80"/>
      <c r="G126" s="80">
        <f t="shared" si="2"/>
        <v>0</v>
      </c>
      <c r="H126" s="156">
        <v>10</v>
      </c>
      <c r="I126" s="156">
        <v>10</v>
      </c>
      <c r="J126" s="80">
        <f t="shared" si="3"/>
        <v>0</v>
      </c>
      <c r="K126" s="80"/>
      <c r="L126" s="80"/>
    </row>
    <row r="127" spans="1:12" ht="16.2" customHeight="1" thickBot="1" x14ac:dyDescent="0.35">
      <c r="A127" s="80" t="s">
        <v>280</v>
      </c>
      <c r="B127" s="80" t="s">
        <v>1272</v>
      </c>
      <c r="C127" s="80" t="s">
        <v>2242</v>
      </c>
      <c r="D127" s="80" t="s">
        <v>1258</v>
      </c>
      <c r="E127" s="80">
        <v>10</v>
      </c>
      <c r="F127" s="80">
        <v>10</v>
      </c>
      <c r="G127" s="80">
        <f t="shared" si="2"/>
        <v>0</v>
      </c>
      <c r="H127" s="80"/>
      <c r="I127" s="80"/>
      <c r="J127" s="80">
        <f t="shared" si="3"/>
        <v>0</v>
      </c>
      <c r="K127" s="24"/>
      <c r="L127" s="80"/>
    </row>
    <row r="128" spans="1:12" ht="16.2" customHeight="1" thickBot="1" x14ac:dyDescent="0.35">
      <c r="A128" s="80" t="s">
        <v>280</v>
      </c>
      <c r="B128" s="80" t="s">
        <v>1272</v>
      </c>
      <c r="C128" s="80" t="s">
        <v>2243</v>
      </c>
      <c r="D128" s="80" t="s">
        <v>1258</v>
      </c>
      <c r="E128" s="80"/>
      <c r="F128" s="80"/>
      <c r="G128" s="80">
        <f t="shared" si="2"/>
        <v>0</v>
      </c>
      <c r="H128" s="80">
        <v>8</v>
      </c>
      <c r="I128" s="80">
        <v>8</v>
      </c>
      <c r="J128" s="80">
        <f t="shared" si="3"/>
        <v>0</v>
      </c>
      <c r="K128" s="80"/>
      <c r="L128" s="80"/>
    </row>
    <row r="129" spans="1:12" ht="16.2" customHeight="1" thickBot="1" x14ac:dyDescent="0.35">
      <c r="A129" s="80" t="s">
        <v>280</v>
      </c>
      <c r="B129" s="80" t="s">
        <v>1283</v>
      </c>
      <c r="C129" s="80" t="s">
        <v>2243</v>
      </c>
      <c r="D129" s="80" t="s">
        <v>1258</v>
      </c>
      <c r="E129" s="80"/>
      <c r="F129" s="80"/>
      <c r="G129" s="80">
        <f t="shared" si="2"/>
        <v>0</v>
      </c>
      <c r="H129" s="80">
        <v>8</v>
      </c>
      <c r="I129" s="80">
        <v>8</v>
      </c>
      <c r="J129" s="80">
        <f t="shared" si="3"/>
        <v>0</v>
      </c>
      <c r="K129" s="80"/>
      <c r="L129" s="80"/>
    </row>
    <row r="130" spans="1:12" ht="16.2" customHeight="1" thickBot="1" x14ac:dyDescent="0.35">
      <c r="A130" s="80" t="s">
        <v>280</v>
      </c>
      <c r="B130" s="80" t="s">
        <v>1283</v>
      </c>
      <c r="C130" s="80" t="s">
        <v>2242</v>
      </c>
      <c r="D130" s="80" t="s">
        <v>1258</v>
      </c>
      <c r="E130" s="80">
        <v>10</v>
      </c>
      <c r="F130" s="80">
        <v>10</v>
      </c>
      <c r="G130" s="80">
        <f t="shared" si="2"/>
        <v>0</v>
      </c>
      <c r="H130" s="80"/>
      <c r="I130" s="80"/>
      <c r="J130" s="80">
        <f t="shared" si="3"/>
        <v>0</v>
      </c>
      <c r="K130" s="80"/>
      <c r="L130" s="80"/>
    </row>
    <row r="131" spans="1:12" ht="16.2" customHeight="1" thickBot="1" x14ac:dyDescent="0.35">
      <c r="A131" s="80" t="s">
        <v>281</v>
      </c>
      <c r="B131" s="80" t="s">
        <v>282</v>
      </c>
      <c r="C131" s="80" t="s">
        <v>2244</v>
      </c>
      <c r="D131" s="80" t="s">
        <v>1258</v>
      </c>
      <c r="E131" s="80">
        <v>16</v>
      </c>
      <c r="F131" s="80">
        <v>16</v>
      </c>
      <c r="G131" s="80">
        <f t="shared" si="2"/>
        <v>0</v>
      </c>
      <c r="H131" s="80"/>
      <c r="I131" s="80"/>
      <c r="J131" s="80">
        <f t="shared" si="3"/>
        <v>0</v>
      </c>
      <c r="K131" s="24"/>
      <c r="L131" s="80"/>
    </row>
    <row r="132" spans="1:12" ht="16.2" customHeight="1" thickBot="1" x14ac:dyDescent="0.35">
      <c r="A132" s="80" t="s">
        <v>281</v>
      </c>
      <c r="B132" s="80" t="s">
        <v>282</v>
      </c>
      <c r="C132" s="80" t="s">
        <v>2245</v>
      </c>
      <c r="D132" s="80" t="s">
        <v>1258</v>
      </c>
      <c r="E132" s="80"/>
      <c r="F132" s="80"/>
      <c r="G132" s="80">
        <f t="shared" si="2"/>
        <v>0</v>
      </c>
      <c r="H132" s="80">
        <v>4</v>
      </c>
      <c r="I132" s="80">
        <v>4</v>
      </c>
      <c r="J132" s="80">
        <f t="shared" si="3"/>
        <v>0</v>
      </c>
      <c r="K132" s="80"/>
      <c r="L132" s="80"/>
    </row>
    <row r="133" spans="1:12" ht="16.2" customHeight="1" thickBot="1" x14ac:dyDescent="0.35">
      <c r="A133" s="80" t="s">
        <v>281</v>
      </c>
      <c r="B133" s="80" t="s">
        <v>282</v>
      </c>
      <c r="C133" s="80" t="s">
        <v>2246</v>
      </c>
      <c r="D133" s="80" t="s">
        <v>1258</v>
      </c>
      <c r="E133" s="80"/>
      <c r="F133" s="80"/>
      <c r="G133" s="80">
        <f t="shared" si="2"/>
        <v>0</v>
      </c>
      <c r="H133" s="80">
        <v>29</v>
      </c>
      <c r="I133" s="80">
        <v>29</v>
      </c>
      <c r="J133" s="80">
        <f t="shared" si="3"/>
        <v>0</v>
      </c>
      <c r="K133" s="80"/>
      <c r="L133" s="80"/>
    </row>
    <row r="134" spans="1:12" ht="16.2" customHeight="1" thickBot="1" x14ac:dyDescent="0.35">
      <c r="A134" s="80" t="s">
        <v>281</v>
      </c>
      <c r="B134" s="80" t="s">
        <v>282</v>
      </c>
      <c r="C134" s="80" t="s">
        <v>2247</v>
      </c>
      <c r="D134" s="80" t="s">
        <v>1258</v>
      </c>
      <c r="E134" s="80">
        <v>12</v>
      </c>
      <c r="F134" s="80">
        <v>12</v>
      </c>
      <c r="G134" s="80">
        <f t="shared" si="2"/>
        <v>0</v>
      </c>
      <c r="H134" s="80"/>
      <c r="I134" s="80"/>
      <c r="J134" s="80">
        <f t="shared" si="3"/>
        <v>0</v>
      </c>
      <c r="K134" s="80"/>
      <c r="L134" s="80"/>
    </row>
    <row r="135" spans="1:12" ht="16.2" customHeight="1" thickBot="1" x14ac:dyDescent="0.35">
      <c r="A135" s="80" t="s">
        <v>283</v>
      </c>
      <c r="B135" s="80" t="s">
        <v>284</v>
      </c>
      <c r="C135" s="80" t="s">
        <v>286</v>
      </c>
      <c r="D135" s="80" t="s">
        <v>1258</v>
      </c>
      <c r="E135" s="80"/>
      <c r="F135" s="80"/>
      <c r="G135" s="80">
        <f t="shared" si="2"/>
        <v>0</v>
      </c>
      <c r="H135" s="80"/>
      <c r="I135" s="80"/>
      <c r="J135" s="80">
        <f t="shared" si="3"/>
        <v>0</v>
      </c>
      <c r="K135" s="24"/>
      <c r="L135" s="80"/>
    </row>
    <row r="136" spans="1:12" ht="16.2" customHeight="1" thickBot="1" x14ac:dyDescent="0.35">
      <c r="A136" s="80" t="s">
        <v>283</v>
      </c>
      <c r="B136" s="80" t="s">
        <v>284</v>
      </c>
      <c r="C136" s="80" t="s">
        <v>285</v>
      </c>
      <c r="D136" s="80" t="s">
        <v>1258</v>
      </c>
      <c r="E136" s="80"/>
      <c r="F136" s="80"/>
      <c r="G136" s="80">
        <f t="shared" ref="G136:G199" si="4">F136-E136</f>
        <v>0</v>
      </c>
      <c r="H136" s="80"/>
      <c r="I136" s="80"/>
      <c r="J136" s="80">
        <f t="shared" ref="J136:J199" si="5">I136-H136</f>
        <v>0</v>
      </c>
      <c r="K136" s="80"/>
      <c r="L136" s="80"/>
    </row>
    <row r="137" spans="1:12" ht="16.2" customHeight="1" thickBot="1" x14ac:dyDescent="0.35">
      <c r="A137" s="80" t="s">
        <v>287</v>
      </c>
      <c r="B137" s="80" t="s">
        <v>288</v>
      </c>
      <c r="C137" s="80" t="s">
        <v>2248</v>
      </c>
      <c r="D137" s="80" t="s">
        <v>1258</v>
      </c>
      <c r="E137" s="80"/>
      <c r="F137" s="80"/>
      <c r="G137" s="80">
        <f t="shared" si="4"/>
        <v>0</v>
      </c>
      <c r="H137" s="80">
        <v>13</v>
      </c>
      <c r="I137" s="80">
        <v>13</v>
      </c>
      <c r="J137" s="80">
        <f t="shared" si="5"/>
        <v>0</v>
      </c>
      <c r="K137" s="24"/>
      <c r="L137" s="80"/>
    </row>
    <row r="138" spans="1:12" ht="16.2" customHeight="1" thickBot="1" x14ac:dyDescent="0.35">
      <c r="A138" s="80" t="s">
        <v>287</v>
      </c>
      <c r="B138" s="80" t="s">
        <v>288</v>
      </c>
      <c r="C138" s="80" t="s">
        <v>2249</v>
      </c>
      <c r="D138" s="80" t="s">
        <v>2250</v>
      </c>
      <c r="E138" s="80">
        <v>26</v>
      </c>
      <c r="F138" s="80">
        <v>26</v>
      </c>
      <c r="G138" s="80">
        <f t="shared" si="4"/>
        <v>0</v>
      </c>
      <c r="H138" s="80"/>
      <c r="I138" s="80"/>
      <c r="J138" s="80">
        <f t="shared" si="5"/>
        <v>0</v>
      </c>
      <c r="K138" s="80"/>
      <c r="L138" s="80"/>
    </row>
    <row r="139" spans="1:12" ht="16.2" customHeight="1" thickBot="1" x14ac:dyDescent="0.35">
      <c r="A139" s="80" t="s">
        <v>289</v>
      </c>
      <c r="B139" s="80" t="s">
        <v>1272</v>
      </c>
      <c r="C139" s="80" t="s">
        <v>2251</v>
      </c>
      <c r="D139" s="80"/>
      <c r="E139" s="80">
        <v>9</v>
      </c>
      <c r="F139" s="80">
        <v>9</v>
      </c>
      <c r="G139" s="80">
        <f t="shared" si="4"/>
        <v>0</v>
      </c>
      <c r="H139" s="80"/>
      <c r="I139" s="80"/>
      <c r="J139" s="80">
        <f t="shared" si="5"/>
        <v>0</v>
      </c>
      <c r="K139" s="24"/>
      <c r="L139" s="80"/>
    </row>
    <row r="140" spans="1:12" ht="16.2" customHeight="1" thickBot="1" x14ac:dyDescent="0.35">
      <c r="A140" s="80" t="s">
        <v>289</v>
      </c>
      <c r="B140" s="80" t="s">
        <v>1272</v>
      </c>
      <c r="C140" s="80" t="s">
        <v>2252</v>
      </c>
      <c r="D140" s="80"/>
      <c r="E140" s="80"/>
      <c r="F140" s="80"/>
      <c r="G140" s="80">
        <f t="shared" si="4"/>
        <v>0</v>
      </c>
      <c r="H140" s="80">
        <v>9</v>
      </c>
      <c r="I140" s="80">
        <v>9</v>
      </c>
      <c r="J140" s="80">
        <f t="shared" si="5"/>
        <v>0</v>
      </c>
      <c r="K140" s="80"/>
      <c r="L140" s="80"/>
    </row>
    <row r="141" spans="1:12" ht="16.2" customHeight="1" thickBot="1" x14ac:dyDescent="0.35">
      <c r="A141" s="80" t="s">
        <v>289</v>
      </c>
      <c r="B141" s="80" t="s">
        <v>1303</v>
      </c>
      <c r="C141" s="80" t="s">
        <v>2251</v>
      </c>
      <c r="D141" s="80"/>
      <c r="E141" s="80">
        <v>8</v>
      </c>
      <c r="F141" s="80">
        <v>8</v>
      </c>
      <c r="G141" s="80">
        <f t="shared" si="4"/>
        <v>0</v>
      </c>
      <c r="H141" s="80"/>
      <c r="I141" s="80"/>
      <c r="J141" s="80">
        <f t="shared" si="5"/>
        <v>0</v>
      </c>
      <c r="K141" s="80"/>
      <c r="L141" s="80"/>
    </row>
    <row r="142" spans="1:12" ht="16.2" customHeight="1" thickBot="1" x14ac:dyDescent="0.35">
      <c r="A142" s="80" t="s">
        <v>289</v>
      </c>
      <c r="B142" s="80" t="s">
        <v>1303</v>
      </c>
      <c r="C142" s="80" t="s">
        <v>2252</v>
      </c>
      <c r="D142" s="80"/>
      <c r="E142" s="80"/>
      <c r="F142" s="80"/>
      <c r="G142" s="80">
        <f t="shared" si="4"/>
        <v>0</v>
      </c>
      <c r="H142" s="80">
        <v>8</v>
      </c>
      <c r="I142" s="80">
        <v>8</v>
      </c>
      <c r="J142" s="80">
        <f t="shared" si="5"/>
        <v>0</v>
      </c>
      <c r="K142" s="80"/>
      <c r="L142" s="80"/>
    </row>
    <row r="143" spans="1:12" ht="16.2" customHeight="1" thickBot="1" x14ac:dyDescent="0.35">
      <c r="A143" s="116" t="s">
        <v>292</v>
      </c>
      <c r="B143" s="116" t="s">
        <v>1272</v>
      </c>
      <c r="C143" s="116" t="s">
        <v>2253</v>
      </c>
      <c r="D143" s="80"/>
      <c r="E143" s="63">
        <v>8</v>
      </c>
      <c r="F143" s="63">
        <v>8</v>
      </c>
      <c r="G143" s="80">
        <f t="shared" si="4"/>
        <v>0</v>
      </c>
      <c r="H143" s="80"/>
      <c r="I143" s="80"/>
      <c r="J143" s="80">
        <f t="shared" si="5"/>
        <v>0</v>
      </c>
      <c r="K143" s="24"/>
      <c r="L143" s="80"/>
    </row>
    <row r="144" spans="1:12" ht="16.2" customHeight="1" thickBot="1" x14ac:dyDescent="0.35">
      <c r="A144" s="116" t="s">
        <v>292</v>
      </c>
      <c r="B144" s="116" t="s">
        <v>1237</v>
      </c>
      <c r="C144" s="116" t="s">
        <v>2254</v>
      </c>
      <c r="D144" s="80"/>
      <c r="E144" s="80"/>
      <c r="F144" s="80"/>
      <c r="G144" s="80">
        <f t="shared" si="4"/>
        <v>0</v>
      </c>
      <c r="H144" s="156">
        <v>8</v>
      </c>
      <c r="I144" s="156">
        <v>8</v>
      </c>
      <c r="J144" s="80">
        <f t="shared" si="5"/>
        <v>0</v>
      </c>
      <c r="K144" s="80"/>
      <c r="L144" s="80"/>
    </row>
    <row r="145" spans="1:12" ht="16.2" customHeight="1" thickBot="1" x14ac:dyDescent="0.35">
      <c r="A145" s="116" t="s">
        <v>292</v>
      </c>
      <c r="B145" s="116" t="s">
        <v>1237</v>
      </c>
      <c r="C145" s="116" t="s">
        <v>2253</v>
      </c>
      <c r="D145" s="80"/>
      <c r="E145" s="156">
        <v>12</v>
      </c>
      <c r="F145" s="156">
        <v>12</v>
      </c>
      <c r="G145" s="80">
        <f t="shared" si="4"/>
        <v>0</v>
      </c>
      <c r="H145" s="80"/>
      <c r="I145" s="80"/>
      <c r="J145" s="80">
        <f t="shared" si="5"/>
        <v>0</v>
      </c>
      <c r="K145" s="80"/>
      <c r="L145" s="80"/>
    </row>
    <row r="146" spans="1:12" ht="16.2" customHeight="1" thickBot="1" x14ac:dyDescent="0.35">
      <c r="A146" s="116" t="s">
        <v>292</v>
      </c>
      <c r="B146" s="116" t="s">
        <v>1272</v>
      </c>
      <c r="C146" s="116" t="s">
        <v>2254</v>
      </c>
      <c r="D146" s="80"/>
      <c r="E146" s="80"/>
      <c r="F146" s="80"/>
      <c r="G146" s="80">
        <f t="shared" si="4"/>
        <v>0</v>
      </c>
      <c r="H146" s="80">
        <v>6</v>
      </c>
      <c r="I146" s="80">
        <v>6</v>
      </c>
      <c r="J146" s="80">
        <f t="shared" si="5"/>
        <v>0</v>
      </c>
      <c r="K146" s="80"/>
      <c r="L146" s="80"/>
    </row>
    <row r="147" spans="1:12" ht="16.2" customHeight="1" thickBot="1" x14ac:dyDescent="0.35">
      <c r="A147" s="80" t="s">
        <v>293</v>
      </c>
      <c r="B147" s="80" t="s">
        <v>1259</v>
      </c>
      <c r="C147" s="80" t="s">
        <v>2255</v>
      </c>
      <c r="D147" s="80" t="s">
        <v>1258</v>
      </c>
      <c r="E147" s="80"/>
      <c r="F147" s="80"/>
      <c r="G147" s="80">
        <f t="shared" si="4"/>
        <v>0</v>
      </c>
      <c r="H147" s="80">
        <v>31</v>
      </c>
      <c r="I147" s="80">
        <v>31</v>
      </c>
      <c r="J147" s="80">
        <f t="shared" si="5"/>
        <v>0</v>
      </c>
      <c r="K147" s="24"/>
      <c r="L147" s="80"/>
    </row>
    <row r="148" spans="1:12" ht="16.2" customHeight="1" thickBot="1" x14ac:dyDescent="0.35">
      <c r="A148" s="80" t="s">
        <v>293</v>
      </c>
      <c r="B148" s="80" t="s">
        <v>1259</v>
      </c>
      <c r="C148" s="80" t="s">
        <v>2256</v>
      </c>
      <c r="D148" s="80" t="s">
        <v>1258</v>
      </c>
      <c r="E148" s="80">
        <v>24</v>
      </c>
      <c r="F148" s="80">
        <v>24</v>
      </c>
      <c r="G148" s="80">
        <f t="shared" si="4"/>
        <v>0</v>
      </c>
      <c r="H148" s="80"/>
      <c r="I148" s="80"/>
      <c r="J148" s="80">
        <f t="shared" si="5"/>
        <v>0</v>
      </c>
      <c r="K148" s="80"/>
      <c r="L148" s="80"/>
    </row>
    <row r="149" spans="1:12" ht="16.2" customHeight="1" thickBot="1" x14ac:dyDescent="0.35">
      <c r="A149" s="80" t="s">
        <v>293</v>
      </c>
      <c r="B149" s="80" t="s">
        <v>1259</v>
      </c>
      <c r="C149" s="80" t="s">
        <v>2257</v>
      </c>
      <c r="D149" s="80" t="s">
        <v>1258</v>
      </c>
      <c r="E149" s="80">
        <v>3</v>
      </c>
      <c r="F149" s="80">
        <v>3</v>
      </c>
      <c r="G149" s="80">
        <f t="shared" si="4"/>
        <v>0</v>
      </c>
      <c r="H149" s="80"/>
      <c r="I149" s="80"/>
      <c r="J149" s="80">
        <f t="shared" si="5"/>
        <v>0</v>
      </c>
      <c r="K149" s="80"/>
      <c r="L149" s="80"/>
    </row>
    <row r="150" spans="1:12" ht="16.2" customHeight="1" thickBot="1" x14ac:dyDescent="0.35">
      <c r="A150" s="80" t="s">
        <v>293</v>
      </c>
      <c r="B150" s="80" t="s">
        <v>1259</v>
      </c>
      <c r="C150" s="80" t="s">
        <v>2258</v>
      </c>
      <c r="D150" s="80" t="s">
        <v>1258</v>
      </c>
      <c r="E150" s="80"/>
      <c r="F150" s="80"/>
      <c r="G150" s="80">
        <f t="shared" si="4"/>
        <v>0</v>
      </c>
      <c r="H150" s="80">
        <v>1</v>
      </c>
      <c r="I150" s="80">
        <v>1</v>
      </c>
      <c r="J150" s="80">
        <f t="shared" si="5"/>
        <v>0</v>
      </c>
      <c r="K150" s="80"/>
      <c r="L150" s="80"/>
    </row>
    <row r="151" spans="1:12" ht="16.2" customHeight="1" thickBot="1" x14ac:dyDescent="0.35">
      <c r="A151" s="80" t="s">
        <v>296</v>
      </c>
      <c r="B151" s="80" t="s">
        <v>297</v>
      </c>
      <c r="C151" s="80" t="s">
        <v>299</v>
      </c>
      <c r="D151" s="80" t="s">
        <v>1258</v>
      </c>
      <c r="E151" s="156">
        <v>12</v>
      </c>
      <c r="F151" s="156">
        <v>12</v>
      </c>
      <c r="G151" s="80">
        <f t="shared" si="4"/>
        <v>0</v>
      </c>
      <c r="H151" s="80"/>
      <c r="I151" s="80"/>
      <c r="J151" s="80">
        <f t="shared" si="5"/>
        <v>0</v>
      </c>
      <c r="K151" s="24"/>
      <c r="L151" s="80"/>
    </row>
    <row r="152" spans="1:12" ht="16.2" customHeight="1" thickBot="1" x14ac:dyDescent="0.35">
      <c r="A152" s="80" t="s">
        <v>296</v>
      </c>
      <c r="B152" s="80" t="s">
        <v>297</v>
      </c>
      <c r="C152" s="80" t="s">
        <v>298</v>
      </c>
      <c r="D152" s="80" t="s">
        <v>1258</v>
      </c>
      <c r="E152" s="80"/>
      <c r="F152" s="80"/>
      <c r="G152" s="80">
        <f t="shared" si="4"/>
        <v>0</v>
      </c>
      <c r="H152" s="156">
        <v>4</v>
      </c>
      <c r="I152" s="156">
        <v>4</v>
      </c>
      <c r="J152" s="80">
        <f t="shared" si="5"/>
        <v>0</v>
      </c>
      <c r="K152" s="80"/>
      <c r="L152" s="80"/>
    </row>
    <row r="153" spans="1:12" ht="16.2" customHeight="1" thickBot="1" x14ac:dyDescent="0.35">
      <c r="A153" s="116" t="s">
        <v>301</v>
      </c>
      <c r="B153" s="116" t="s">
        <v>1817</v>
      </c>
      <c r="C153" s="116" t="s">
        <v>2144</v>
      </c>
      <c r="D153" s="80"/>
      <c r="E153" s="80">
        <v>4</v>
      </c>
      <c r="F153" s="80">
        <v>4</v>
      </c>
      <c r="G153" s="80">
        <f t="shared" si="4"/>
        <v>0</v>
      </c>
      <c r="H153" s="80"/>
      <c r="I153" s="80"/>
      <c r="J153" s="80">
        <f t="shared" si="5"/>
        <v>0</v>
      </c>
      <c r="K153" s="24"/>
      <c r="L153" s="80"/>
    </row>
    <row r="154" spans="1:12" ht="16.2" customHeight="1" thickBot="1" x14ac:dyDescent="0.35">
      <c r="A154" s="116" t="s">
        <v>301</v>
      </c>
      <c r="B154" s="116" t="s">
        <v>1817</v>
      </c>
      <c r="C154" s="116" t="s">
        <v>2145</v>
      </c>
      <c r="D154" s="80"/>
      <c r="E154" s="80"/>
      <c r="F154" s="80"/>
      <c r="G154" s="80">
        <f t="shared" si="4"/>
        <v>0</v>
      </c>
      <c r="H154" s="80">
        <v>4</v>
      </c>
      <c r="I154" s="80">
        <v>4</v>
      </c>
      <c r="J154" s="80">
        <f t="shared" si="5"/>
        <v>0</v>
      </c>
      <c r="K154" s="80"/>
      <c r="L154" s="80"/>
    </row>
    <row r="155" spans="1:12" ht="16.2" customHeight="1" thickBot="1" x14ac:dyDescent="0.35">
      <c r="A155" s="116" t="s">
        <v>301</v>
      </c>
      <c r="B155" s="116" t="s">
        <v>1817</v>
      </c>
      <c r="C155" s="116" t="s">
        <v>2146</v>
      </c>
      <c r="D155" s="80"/>
      <c r="E155" s="80"/>
      <c r="F155" s="80"/>
      <c r="G155" s="80">
        <f t="shared" si="4"/>
        <v>0</v>
      </c>
      <c r="H155" s="80">
        <v>2</v>
      </c>
      <c r="I155" s="80">
        <v>2</v>
      </c>
      <c r="J155" s="80">
        <f t="shared" si="5"/>
        <v>0</v>
      </c>
      <c r="K155" s="80"/>
      <c r="L155" s="80"/>
    </row>
    <row r="156" spans="1:12" ht="16.2" customHeight="1" thickBot="1" x14ac:dyDescent="0.35">
      <c r="A156" s="116" t="s">
        <v>301</v>
      </c>
      <c r="B156" s="116" t="s">
        <v>1272</v>
      </c>
      <c r="C156" s="116" t="s">
        <v>2143</v>
      </c>
      <c r="D156" s="80"/>
      <c r="E156" s="80">
        <v>1</v>
      </c>
      <c r="F156" s="80">
        <v>1</v>
      </c>
      <c r="G156" s="80">
        <f t="shared" si="4"/>
        <v>0</v>
      </c>
      <c r="H156" s="80"/>
      <c r="I156" s="80"/>
      <c r="J156" s="80">
        <f t="shared" si="5"/>
        <v>0</v>
      </c>
      <c r="K156" s="80"/>
      <c r="L156" s="80"/>
    </row>
    <row r="157" spans="1:12" ht="16.2" customHeight="1" thickBot="1" x14ac:dyDescent="0.35">
      <c r="A157" s="116" t="s">
        <v>301</v>
      </c>
      <c r="B157" s="116" t="s">
        <v>1272</v>
      </c>
      <c r="C157" s="116" t="s">
        <v>2144</v>
      </c>
      <c r="D157" s="80"/>
      <c r="E157" s="80">
        <v>4</v>
      </c>
      <c r="F157" s="80">
        <v>4</v>
      </c>
      <c r="G157" s="80">
        <f t="shared" si="4"/>
        <v>0</v>
      </c>
      <c r="H157" s="80"/>
      <c r="I157" s="80"/>
      <c r="J157" s="80">
        <f t="shared" si="5"/>
        <v>0</v>
      </c>
      <c r="K157" s="80"/>
      <c r="L157" s="80"/>
    </row>
    <row r="158" spans="1:12" ht="16.2" customHeight="1" thickBot="1" x14ac:dyDescent="0.35">
      <c r="A158" s="116" t="s">
        <v>301</v>
      </c>
      <c r="B158" s="116" t="s">
        <v>1272</v>
      </c>
      <c r="C158" s="116" t="s">
        <v>2145</v>
      </c>
      <c r="D158" s="80"/>
      <c r="E158" s="80"/>
      <c r="F158" s="80"/>
      <c r="G158" s="80">
        <f t="shared" si="4"/>
        <v>0</v>
      </c>
      <c r="H158" s="80">
        <v>4</v>
      </c>
      <c r="I158" s="80">
        <v>4</v>
      </c>
      <c r="J158" s="80">
        <f t="shared" si="5"/>
        <v>0</v>
      </c>
      <c r="K158" s="80"/>
      <c r="L158" s="80"/>
    </row>
    <row r="159" spans="1:12" ht="16.2" customHeight="1" thickBot="1" x14ac:dyDescent="0.35">
      <c r="A159" s="116" t="s">
        <v>301</v>
      </c>
      <c r="B159" s="116" t="s">
        <v>1272</v>
      </c>
      <c r="C159" s="116" t="s">
        <v>2146</v>
      </c>
      <c r="D159" s="80"/>
      <c r="E159" s="80"/>
      <c r="F159" s="80"/>
      <c r="G159" s="80">
        <f t="shared" si="4"/>
        <v>0</v>
      </c>
      <c r="H159" s="80">
        <v>2</v>
      </c>
      <c r="I159" s="80">
        <v>2</v>
      </c>
      <c r="J159" s="80">
        <f t="shared" si="5"/>
        <v>0</v>
      </c>
      <c r="K159" s="80"/>
      <c r="L159" s="80"/>
    </row>
    <row r="160" spans="1:12" ht="16.2" customHeight="1" thickBot="1" x14ac:dyDescent="0.35">
      <c r="A160" s="116" t="s">
        <v>301</v>
      </c>
      <c r="B160" s="116" t="s">
        <v>1817</v>
      </c>
      <c r="C160" s="116" t="s">
        <v>2143</v>
      </c>
      <c r="D160" s="80"/>
      <c r="E160" s="80">
        <v>1</v>
      </c>
      <c r="F160" s="80">
        <v>1</v>
      </c>
      <c r="G160" s="80">
        <f t="shared" si="4"/>
        <v>0</v>
      </c>
      <c r="H160" s="80"/>
      <c r="I160" s="80"/>
      <c r="J160" s="80">
        <f t="shared" si="5"/>
        <v>0</v>
      </c>
      <c r="K160" s="80"/>
      <c r="L160" s="80"/>
    </row>
    <row r="161" spans="1:12" ht="16.2" customHeight="1" thickBot="1" x14ac:dyDescent="0.35">
      <c r="A161" s="116" t="s">
        <v>302</v>
      </c>
      <c r="B161" s="116" t="s">
        <v>1272</v>
      </c>
      <c r="C161" s="116" t="s">
        <v>2147</v>
      </c>
      <c r="D161" s="80"/>
      <c r="E161" s="80">
        <v>8</v>
      </c>
      <c r="F161" s="80">
        <v>8</v>
      </c>
      <c r="G161" s="80">
        <f t="shared" si="4"/>
        <v>0</v>
      </c>
      <c r="H161" s="80"/>
      <c r="I161" s="80"/>
      <c r="J161" s="80">
        <f t="shared" si="5"/>
        <v>0</v>
      </c>
      <c r="K161" s="24"/>
      <c r="L161" s="80"/>
    </row>
    <row r="162" spans="1:12" ht="16.2" customHeight="1" thickBot="1" x14ac:dyDescent="0.35">
      <c r="A162" s="116" t="s">
        <v>302</v>
      </c>
      <c r="B162" s="116" t="s">
        <v>1272</v>
      </c>
      <c r="C162" s="116" t="s">
        <v>2148</v>
      </c>
      <c r="D162" s="80"/>
      <c r="E162" s="80"/>
      <c r="F162" s="80"/>
      <c r="G162" s="80">
        <f t="shared" si="4"/>
        <v>0</v>
      </c>
      <c r="H162" s="80"/>
      <c r="I162" s="80"/>
      <c r="J162" s="80">
        <f t="shared" si="5"/>
        <v>0</v>
      </c>
      <c r="K162" s="80"/>
      <c r="L162" s="80"/>
    </row>
    <row r="163" spans="1:12" ht="16.2" customHeight="1" thickBot="1" x14ac:dyDescent="0.35">
      <c r="A163" s="116" t="s">
        <v>302</v>
      </c>
      <c r="B163" s="116" t="s">
        <v>1816</v>
      </c>
      <c r="C163" s="116" t="s">
        <v>2147</v>
      </c>
      <c r="D163" s="80"/>
      <c r="E163" s="156">
        <v>10</v>
      </c>
      <c r="F163" s="156">
        <v>10</v>
      </c>
      <c r="G163" s="80">
        <f t="shared" si="4"/>
        <v>0</v>
      </c>
      <c r="H163" s="80"/>
      <c r="I163" s="80"/>
      <c r="J163" s="80">
        <f t="shared" si="5"/>
        <v>0</v>
      </c>
      <c r="K163" s="80"/>
      <c r="L163" s="80"/>
    </row>
    <row r="164" spans="1:12" ht="16.2" customHeight="1" thickBot="1" x14ac:dyDescent="0.35">
      <c r="A164" s="116" t="s">
        <v>302</v>
      </c>
      <c r="B164" s="116" t="s">
        <v>1816</v>
      </c>
      <c r="C164" s="116" t="s">
        <v>2148</v>
      </c>
      <c r="D164" s="80"/>
      <c r="E164" s="80"/>
      <c r="F164" s="80"/>
      <c r="G164" s="80">
        <f t="shared" si="4"/>
        <v>0</v>
      </c>
      <c r="H164" s="156">
        <v>1</v>
      </c>
      <c r="I164" s="156">
        <v>1</v>
      </c>
      <c r="J164" s="80">
        <f t="shared" si="5"/>
        <v>0</v>
      </c>
      <c r="K164" s="80"/>
      <c r="L164" s="80"/>
    </row>
    <row r="165" spans="1:12" ht="16.2" customHeight="1" thickBot="1" x14ac:dyDescent="0.35">
      <c r="A165" s="80" t="s">
        <v>303</v>
      </c>
      <c r="B165" s="80" t="s">
        <v>304</v>
      </c>
      <c r="C165" s="80" t="s">
        <v>2259</v>
      </c>
      <c r="D165" s="80" t="s">
        <v>1258</v>
      </c>
      <c r="E165" s="80">
        <v>28</v>
      </c>
      <c r="F165" s="80">
        <v>28</v>
      </c>
      <c r="G165" s="80">
        <f t="shared" si="4"/>
        <v>0</v>
      </c>
      <c r="H165" s="80"/>
      <c r="I165" s="80"/>
      <c r="J165" s="80">
        <f t="shared" si="5"/>
        <v>0</v>
      </c>
      <c r="K165" s="24"/>
      <c r="L165" s="80"/>
    </row>
    <row r="166" spans="1:12" ht="16.2" customHeight="1" thickBot="1" x14ac:dyDescent="0.35">
      <c r="A166" s="80" t="s">
        <v>303</v>
      </c>
      <c r="B166" s="80" t="s">
        <v>304</v>
      </c>
      <c r="C166" s="80" t="s">
        <v>2260</v>
      </c>
      <c r="D166" s="80" t="s">
        <v>1258</v>
      </c>
      <c r="E166" s="80"/>
      <c r="F166" s="80"/>
      <c r="G166" s="80">
        <f t="shared" si="4"/>
        <v>0</v>
      </c>
      <c r="H166" s="80">
        <v>9</v>
      </c>
      <c r="I166" s="80">
        <v>9</v>
      </c>
      <c r="J166" s="80">
        <f t="shared" si="5"/>
        <v>0</v>
      </c>
      <c r="K166" s="80"/>
      <c r="L166" s="80"/>
    </row>
    <row r="167" spans="1:12" ht="16.2" customHeight="1" thickBot="1" x14ac:dyDescent="0.35">
      <c r="A167" s="116" t="s">
        <v>307</v>
      </c>
      <c r="B167" s="116" t="s">
        <v>1272</v>
      </c>
      <c r="C167" s="116" t="s">
        <v>2261</v>
      </c>
      <c r="D167" s="80"/>
      <c r="E167" s="80"/>
      <c r="F167" s="80"/>
      <c r="G167" s="80">
        <f t="shared" si="4"/>
        <v>0</v>
      </c>
      <c r="H167" s="80">
        <v>4</v>
      </c>
      <c r="I167" s="80">
        <v>4</v>
      </c>
      <c r="J167" s="80">
        <f t="shared" si="5"/>
        <v>0</v>
      </c>
      <c r="K167" s="24"/>
      <c r="L167" s="80"/>
    </row>
    <row r="168" spans="1:12" ht="16.2" customHeight="1" thickBot="1" x14ac:dyDescent="0.35">
      <c r="A168" s="116" t="s">
        <v>307</v>
      </c>
      <c r="B168" s="116" t="s">
        <v>1272</v>
      </c>
      <c r="C168" s="116" t="s">
        <v>2262</v>
      </c>
      <c r="D168" s="80"/>
      <c r="E168" s="80"/>
      <c r="F168" s="80"/>
      <c r="G168" s="80">
        <f t="shared" si="4"/>
        <v>0</v>
      </c>
      <c r="H168" s="80">
        <v>30</v>
      </c>
      <c r="I168" s="80">
        <v>30</v>
      </c>
      <c r="J168" s="80">
        <f t="shared" si="5"/>
        <v>0</v>
      </c>
      <c r="K168" s="80"/>
      <c r="L168" s="80"/>
    </row>
    <row r="169" spans="1:12" ht="16.2" customHeight="1" thickBot="1" x14ac:dyDescent="0.35">
      <c r="A169" s="116" t="s">
        <v>307</v>
      </c>
      <c r="B169" s="116" t="s">
        <v>1272</v>
      </c>
      <c r="C169" s="116" t="s">
        <v>2263</v>
      </c>
      <c r="D169" s="80"/>
      <c r="E169" s="80">
        <v>18</v>
      </c>
      <c r="F169" s="80">
        <v>18</v>
      </c>
      <c r="G169" s="80">
        <f t="shared" si="4"/>
        <v>0</v>
      </c>
      <c r="H169" s="80"/>
      <c r="I169" s="80"/>
      <c r="J169" s="80">
        <f t="shared" si="5"/>
        <v>0</v>
      </c>
      <c r="K169" s="80"/>
      <c r="L169" s="80"/>
    </row>
    <row r="170" spans="1:12" ht="16.2" customHeight="1" thickBot="1" x14ac:dyDescent="0.35">
      <c r="A170" s="116" t="s">
        <v>307</v>
      </c>
      <c r="B170" s="116" t="s">
        <v>1272</v>
      </c>
      <c r="C170" s="116" t="s">
        <v>2264</v>
      </c>
      <c r="D170" s="80"/>
      <c r="E170" s="80">
        <v>23</v>
      </c>
      <c r="F170" s="80">
        <v>23</v>
      </c>
      <c r="G170" s="80">
        <f t="shared" si="4"/>
        <v>0</v>
      </c>
      <c r="H170" s="80"/>
      <c r="I170" s="80"/>
      <c r="J170" s="80">
        <f t="shared" si="5"/>
        <v>0</v>
      </c>
      <c r="K170" s="80"/>
      <c r="L170" s="80"/>
    </row>
    <row r="171" spans="1:12" ht="16.2" customHeight="1" thickBot="1" x14ac:dyDescent="0.35">
      <c r="A171" s="80" t="s">
        <v>307</v>
      </c>
      <c r="B171" s="80" t="s">
        <v>1238</v>
      </c>
      <c r="C171" s="80" t="s">
        <v>2261</v>
      </c>
      <c r="D171" s="80"/>
      <c r="E171" s="80"/>
      <c r="F171" s="80"/>
      <c r="G171" s="80">
        <f t="shared" si="4"/>
        <v>0</v>
      </c>
      <c r="H171" s="80">
        <v>4</v>
      </c>
      <c r="I171" s="80">
        <v>4</v>
      </c>
      <c r="J171" s="80">
        <f t="shared" si="5"/>
        <v>0</v>
      </c>
      <c r="K171" s="80"/>
      <c r="L171" s="80"/>
    </row>
    <row r="172" spans="1:12" ht="16.2" customHeight="1" thickBot="1" x14ac:dyDescent="0.35">
      <c r="A172" s="80" t="s">
        <v>307</v>
      </c>
      <c r="B172" s="80" t="s">
        <v>1238</v>
      </c>
      <c r="C172" s="80" t="s">
        <v>2262</v>
      </c>
      <c r="D172" s="80"/>
      <c r="E172" s="80"/>
      <c r="F172" s="80"/>
      <c r="G172" s="80">
        <f t="shared" si="4"/>
        <v>0</v>
      </c>
      <c r="H172" s="80">
        <v>32</v>
      </c>
      <c r="I172" s="80">
        <v>32</v>
      </c>
      <c r="J172" s="80">
        <f t="shared" si="5"/>
        <v>0</v>
      </c>
      <c r="K172" s="80"/>
      <c r="L172" s="80"/>
    </row>
    <row r="173" spans="1:12" ht="16.2" customHeight="1" thickBot="1" x14ac:dyDescent="0.35">
      <c r="A173" s="80" t="s">
        <v>307</v>
      </c>
      <c r="B173" s="80" t="s">
        <v>1238</v>
      </c>
      <c r="C173" s="80" t="s">
        <v>2263</v>
      </c>
      <c r="D173" s="80"/>
      <c r="E173" s="80">
        <v>24</v>
      </c>
      <c r="F173" s="80">
        <v>24</v>
      </c>
      <c r="G173" s="80">
        <f t="shared" si="4"/>
        <v>0</v>
      </c>
      <c r="H173" s="80"/>
      <c r="I173" s="80"/>
      <c r="J173" s="80">
        <f t="shared" si="5"/>
        <v>0</v>
      </c>
      <c r="K173" s="80"/>
      <c r="L173" s="80"/>
    </row>
    <row r="174" spans="1:12" ht="16.2" customHeight="1" thickBot="1" x14ac:dyDescent="0.35">
      <c r="A174" s="80" t="s">
        <v>307</v>
      </c>
      <c r="B174" s="80" t="s">
        <v>1238</v>
      </c>
      <c r="C174" s="80" t="s">
        <v>2264</v>
      </c>
      <c r="D174" s="80"/>
      <c r="E174" s="80">
        <v>27</v>
      </c>
      <c r="F174" s="80">
        <v>27</v>
      </c>
      <c r="G174" s="80">
        <f t="shared" si="4"/>
        <v>0</v>
      </c>
      <c r="H174" s="80"/>
      <c r="I174" s="80"/>
      <c r="J174" s="80">
        <f t="shared" si="5"/>
        <v>0</v>
      </c>
      <c r="K174" s="80"/>
      <c r="L174" s="80"/>
    </row>
    <row r="175" spans="1:12" ht="16.2" customHeight="1" thickBot="1" x14ac:dyDescent="0.35">
      <c r="A175" s="80" t="s">
        <v>309</v>
      </c>
      <c r="B175" s="80" t="s">
        <v>310</v>
      </c>
      <c r="C175" s="80" t="s">
        <v>2265</v>
      </c>
      <c r="D175" s="80" t="s">
        <v>1258</v>
      </c>
      <c r="E175" s="80"/>
      <c r="F175" s="80"/>
      <c r="G175" s="80">
        <f t="shared" si="4"/>
        <v>0</v>
      </c>
      <c r="H175" s="80">
        <v>2</v>
      </c>
      <c r="I175" s="80">
        <v>2</v>
      </c>
      <c r="J175" s="80">
        <f t="shared" si="5"/>
        <v>0</v>
      </c>
      <c r="K175" s="24"/>
      <c r="L175" s="80"/>
    </row>
    <row r="176" spans="1:12" ht="16.2" customHeight="1" thickBot="1" x14ac:dyDescent="0.35">
      <c r="A176" s="80" t="s">
        <v>309</v>
      </c>
      <c r="B176" s="80" t="s">
        <v>310</v>
      </c>
      <c r="C176" s="80" t="s">
        <v>2266</v>
      </c>
      <c r="D176" s="80" t="s">
        <v>1258</v>
      </c>
      <c r="E176" s="80">
        <v>9</v>
      </c>
      <c r="F176" s="80">
        <v>9</v>
      </c>
      <c r="G176" s="80">
        <f t="shared" si="4"/>
        <v>0</v>
      </c>
      <c r="H176" s="80"/>
      <c r="I176" s="80"/>
      <c r="J176" s="80">
        <f t="shared" si="5"/>
        <v>0</v>
      </c>
      <c r="K176" s="80"/>
      <c r="L176" s="80"/>
    </row>
    <row r="177" spans="1:12" ht="16.2" customHeight="1" thickBot="1" x14ac:dyDescent="0.35">
      <c r="A177" s="80" t="s">
        <v>311</v>
      </c>
      <c r="B177" s="80" t="s">
        <v>1272</v>
      </c>
      <c r="C177" s="80" t="s">
        <v>1789</v>
      </c>
      <c r="D177" s="80"/>
      <c r="E177" s="80"/>
      <c r="F177" s="80"/>
      <c r="G177" s="80">
        <f t="shared" si="4"/>
        <v>0</v>
      </c>
      <c r="H177" s="80"/>
      <c r="I177" s="80"/>
      <c r="J177" s="80">
        <f t="shared" si="5"/>
        <v>0</v>
      </c>
      <c r="K177" s="24"/>
      <c r="L177" s="80"/>
    </row>
    <row r="178" spans="1:12" ht="16.2" customHeight="1" thickBot="1" x14ac:dyDescent="0.35">
      <c r="A178" s="80" t="s">
        <v>311</v>
      </c>
      <c r="B178" s="80" t="s">
        <v>1424</v>
      </c>
      <c r="C178" s="80" t="s">
        <v>1790</v>
      </c>
      <c r="D178" s="80"/>
      <c r="E178" s="80"/>
      <c r="F178" s="80"/>
      <c r="G178" s="80">
        <f t="shared" si="4"/>
        <v>0</v>
      </c>
      <c r="H178" s="80"/>
      <c r="I178" s="80"/>
      <c r="J178" s="80">
        <f t="shared" si="5"/>
        <v>0</v>
      </c>
      <c r="K178" s="80"/>
      <c r="L178" s="80"/>
    </row>
    <row r="179" spans="1:12" ht="16.2" customHeight="1" thickBot="1" x14ac:dyDescent="0.35">
      <c r="A179" s="80" t="s">
        <v>311</v>
      </c>
      <c r="B179" s="80" t="s">
        <v>1424</v>
      </c>
      <c r="C179" s="80" t="s">
        <v>1789</v>
      </c>
      <c r="D179" s="80"/>
      <c r="E179" s="80"/>
      <c r="F179" s="80"/>
      <c r="G179" s="80">
        <f t="shared" si="4"/>
        <v>0</v>
      </c>
      <c r="H179" s="80"/>
      <c r="I179" s="80"/>
      <c r="J179" s="80">
        <f t="shared" si="5"/>
        <v>0</v>
      </c>
      <c r="K179" s="80"/>
      <c r="L179" s="80"/>
    </row>
    <row r="180" spans="1:12" ht="16.2" customHeight="1" thickBot="1" x14ac:dyDescent="0.35">
      <c r="A180" s="80" t="s">
        <v>311</v>
      </c>
      <c r="B180" s="80" t="s">
        <v>1272</v>
      </c>
      <c r="C180" s="80" t="s">
        <v>1790</v>
      </c>
      <c r="D180" s="80"/>
      <c r="E180" s="80"/>
      <c r="F180" s="80"/>
      <c r="G180" s="80">
        <f t="shared" si="4"/>
        <v>0</v>
      </c>
      <c r="H180" s="80"/>
      <c r="I180" s="80"/>
      <c r="J180" s="80">
        <f t="shared" si="5"/>
        <v>0</v>
      </c>
      <c r="K180" s="80"/>
      <c r="L180" s="80"/>
    </row>
    <row r="181" spans="1:12" ht="16.2" customHeight="1" thickBot="1" x14ac:dyDescent="0.35">
      <c r="A181" s="116" t="s">
        <v>313</v>
      </c>
      <c r="B181" s="80" t="s">
        <v>2267</v>
      </c>
      <c r="C181" s="80" t="s">
        <v>2268</v>
      </c>
      <c r="D181" s="80"/>
      <c r="E181" s="80">
        <v>4</v>
      </c>
      <c r="F181" s="80">
        <v>4</v>
      </c>
      <c r="G181" s="80">
        <f t="shared" si="4"/>
        <v>0</v>
      </c>
      <c r="H181" s="80"/>
      <c r="I181" s="80"/>
      <c r="J181" s="80">
        <f t="shared" si="5"/>
        <v>0</v>
      </c>
      <c r="K181" s="24"/>
      <c r="L181" s="80"/>
    </row>
    <row r="182" spans="1:12" ht="16.2" customHeight="1" thickBot="1" x14ac:dyDescent="0.35">
      <c r="A182" s="116" t="s">
        <v>313</v>
      </c>
      <c r="B182" s="80" t="s">
        <v>2267</v>
      </c>
      <c r="C182" s="80" t="s">
        <v>2269</v>
      </c>
      <c r="D182" s="80"/>
      <c r="E182" s="80">
        <v>7</v>
      </c>
      <c r="F182" s="80">
        <v>7</v>
      </c>
      <c r="G182" s="80">
        <f t="shared" si="4"/>
        <v>0</v>
      </c>
      <c r="H182" s="80"/>
      <c r="I182" s="80"/>
      <c r="J182" s="80">
        <f t="shared" si="5"/>
        <v>0</v>
      </c>
      <c r="K182" s="80"/>
      <c r="L182" s="80"/>
    </row>
    <row r="183" spans="1:12" ht="16.2" customHeight="1" thickBot="1" x14ac:dyDescent="0.35">
      <c r="A183" s="116" t="s">
        <v>313</v>
      </c>
      <c r="B183" s="80" t="s">
        <v>1272</v>
      </c>
      <c r="C183" s="80" t="s">
        <v>2270</v>
      </c>
      <c r="D183" s="80"/>
      <c r="E183" s="80"/>
      <c r="F183" s="80"/>
      <c r="G183" s="80">
        <f t="shared" si="4"/>
        <v>0</v>
      </c>
      <c r="H183" s="80">
        <v>3</v>
      </c>
      <c r="I183" s="80">
        <v>3</v>
      </c>
      <c r="J183" s="80">
        <f t="shared" si="5"/>
        <v>0</v>
      </c>
      <c r="K183" s="80"/>
      <c r="L183" s="80"/>
    </row>
    <row r="184" spans="1:12" ht="16.2" customHeight="1" thickBot="1" x14ac:dyDescent="0.35">
      <c r="A184" s="116" t="s">
        <v>313</v>
      </c>
      <c r="B184" s="80" t="s">
        <v>1272</v>
      </c>
      <c r="C184" s="80" t="s">
        <v>2268</v>
      </c>
      <c r="D184" s="80"/>
      <c r="E184" s="80">
        <v>4</v>
      </c>
      <c r="F184" s="80">
        <v>4</v>
      </c>
      <c r="G184" s="80">
        <f t="shared" si="4"/>
        <v>0</v>
      </c>
      <c r="H184" s="80"/>
      <c r="I184" s="80"/>
      <c r="J184" s="80">
        <f t="shared" si="5"/>
        <v>0</v>
      </c>
      <c r="K184" s="80"/>
      <c r="L184" s="80"/>
    </row>
    <row r="185" spans="1:12" ht="16.2" customHeight="1" thickBot="1" x14ac:dyDescent="0.35">
      <c r="A185" s="116" t="s">
        <v>313</v>
      </c>
      <c r="B185" s="80" t="s">
        <v>1272</v>
      </c>
      <c r="C185" s="80" t="s">
        <v>2269</v>
      </c>
      <c r="D185" s="80"/>
      <c r="E185" s="80">
        <v>7</v>
      </c>
      <c r="F185" s="80">
        <v>7</v>
      </c>
      <c r="G185" s="80">
        <f t="shared" si="4"/>
        <v>0</v>
      </c>
      <c r="H185" s="80"/>
      <c r="I185" s="80"/>
      <c r="J185" s="80">
        <f t="shared" si="5"/>
        <v>0</v>
      </c>
      <c r="K185" s="80"/>
      <c r="L185" s="80"/>
    </row>
    <row r="186" spans="1:12" ht="16.2" customHeight="1" thickBot="1" x14ac:dyDescent="0.35">
      <c r="A186" s="116" t="s">
        <v>313</v>
      </c>
      <c r="B186" s="80" t="s">
        <v>1272</v>
      </c>
      <c r="C186" s="80" t="s">
        <v>2271</v>
      </c>
      <c r="D186" s="80"/>
      <c r="E186" s="80"/>
      <c r="F186" s="80"/>
      <c r="G186" s="80">
        <f t="shared" si="4"/>
        <v>0</v>
      </c>
      <c r="H186" s="80"/>
      <c r="I186" s="80"/>
      <c r="J186" s="80">
        <f t="shared" si="5"/>
        <v>0</v>
      </c>
      <c r="K186" s="80"/>
      <c r="L186" s="80"/>
    </row>
    <row r="187" spans="1:12" ht="16.2" customHeight="1" thickBot="1" x14ac:dyDescent="0.35">
      <c r="A187" s="116" t="s">
        <v>313</v>
      </c>
      <c r="B187" s="80" t="s">
        <v>2267</v>
      </c>
      <c r="C187" s="80" t="s">
        <v>2271</v>
      </c>
      <c r="D187" s="80"/>
      <c r="E187" s="80"/>
      <c r="F187" s="80"/>
      <c r="G187" s="80">
        <f t="shared" si="4"/>
        <v>0</v>
      </c>
      <c r="H187" s="80"/>
      <c r="I187" s="80"/>
      <c r="J187" s="80">
        <f t="shared" si="5"/>
        <v>0</v>
      </c>
      <c r="K187" s="80"/>
      <c r="L187" s="80"/>
    </row>
    <row r="188" spans="1:12" ht="16.2" customHeight="1" thickBot="1" x14ac:dyDescent="0.35">
      <c r="A188" s="116" t="s">
        <v>313</v>
      </c>
      <c r="B188" s="80" t="s">
        <v>2267</v>
      </c>
      <c r="C188" s="80" t="s">
        <v>2270</v>
      </c>
      <c r="D188" s="80"/>
      <c r="E188" s="80"/>
      <c r="F188" s="80"/>
      <c r="G188" s="80">
        <f t="shared" si="4"/>
        <v>0</v>
      </c>
      <c r="H188" s="80">
        <v>3</v>
      </c>
      <c r="I188" s="80">
        <v>3</v>
      </c>
      <c r="J188" s="80">
        <f t="shared" si="5"/>
        <v>0</v>
      </c>
      <c r="K188" s="80"/>
      <c r="L188" s="80"/>
    </row>
    <row r="189" spans="1:12" ht="16.2" customHeight="1" thickBot="1" x14ac:dyDescent="0.35">
      <c r="A189" s="80" t="s">
        <v>314</v>
      </c>
      <c r="B189" s="80" t="s">
        <v>315</v>
      </c>
      <c r="C189" s="80" t="s">
        <v>2272</v>
      </c>
      <c r="D189" s="80"/>
      <c r="E189" s="80">
        <v>6</v>
      </c>
      <c r="F189" s="80">
        <v>6</v>
      </c>
      <c r="G189" s="80">
        <f t="shared" si="4"/>
        <v>0</v>
      </c>
      <c r="H189" s="80"/>
      <c r="I189" s="80"/>
      <c r="J189" s="80">
        <f t="shared" si="5"/>
        <v>0</v>
      </c>
      <c r="K189" s="24"/>
      <c r="L189" s="80"/>
    </row>
    <row r="190" spans="1:12" ht="16.2" customHeight="1" thickBot="1" x14ac:dyDescent="0.35">
      <c r="A190" s="80" t="s">
        <v>314</v>
      </c>
      <c r="B190" s="80" t="s">
        <v>315</v>
      </c>
      <c r="C190" s="80" t="s">
        <v>2273</v>
      </c>
      <c r="D190" s="80"/>
      <c r="E190" s="80"/>
      <c r="F190" s="80"/>
      <c r="G190" s="80">
        <f t="shared" si="4"/>
        <v>0</v>
      </c>
      <c r="H190" s="80">
        <v>1</v>
      </c>
      <c r="I190" s="80">
        <v>1</v>
      </c>
      <c r="J190" s="80">
        <f t="shared" si="5"/>
        <v>0</v>
      </c>
      <c r="K190" s="80"/>
      <c r="L190" s="80"/>
    </row>
    <row r="191" spans="1:12" ht="16.2" customHeight="1" thickBot="1" x14ac:dyDescent="0.35">
      <c r="A191" s="80" t="s">
        <v>316</v>
      </c>
      <c r="B191" s="80" t="s">
        <v>317</v>
      </c>
      <c r="C191" s="80" t="s">
        <v>319</v>
      </c>
      <c r="D191" s="80" t="s">
        <v>1258</v>
      </c>
      <c r="E191" s="80">
        <v>10</v>
      </c>
      <c r="F191" s="80">
        <v>10</v>
      </c>
      <c r="G191" s="80">
        <f t="shared" si="4"/>
        <v>0</v>
      </c>
      <c r="H191" s="80"/>
      <c r="I191" s="80"/>
      <c r="J191" s="80">
        <f t="shared" si="5"/>
        <v>0</v>
      </c>
      <c r="K191" s="24"/>
      <c r="L191" s="80"/>
    </row>
    <row r="192" spans="1:12" ht="16.2" customHeight="1" thickBot="1" x14ac:dyDescent="0.35">
      <c r="A192" s="80" t="s">
        <v>316</v>
      </c>
      <c r="B192" s="80" t="s">
        <v>317</v>
      </c>
      <c r="C192" s="80" t="s">
        <v>318</v>
      </c>
      <c r="D192" s="80" t="s">
        <v>1258</v>
      </c>
      <c r="E192" s="80"/>
      <c r="F192" s="80"/>
      <c r="G192" s="80">
        <f t="shared" si="4"/>
        <v>0</v>
      </c>
      <c r="H192" s="80">
        <v>1</v>
      </c>
      <c r="I192" s="80">
        <v>1</v>
      </c>
      <c r="J192" s="80">
        <f t="shared" si="5"/>
        <v>0</v>
      </c>
      <c r="K192" s="80"/>
      <c r="L192" s="80"/>
    </row>
    <row r="193" spans="1:12" ht="16.2" customHeight="1" thickBot="1" x14ac:dyDescent="0.35">
      <c r="A193" s="116" t="s">
        <v>321</v>
      </c>
      <c r="B193" s="116" t="s">
        <v>1818</v>
      </c>
      <c r="C193" s="80" t="s">
        <v>2274</v>
      </c>
      <c r="D193" s="80"/>
      <c r="E193" s="156">
        <v>13</v>
      </c>
      <c r="F193" s="156">
        <v>13</v>
      </c>
      <c r="G193" s="80">
        <f t="shared" si="4"/>
        <v>0</v>
      </c>
      <c r="H193" s="80"/>
      <c r="I193" s="80"/>
      <c r="J193" s="80">
        <f t="shared" si="5"/>
        <v>0</v>
      </c>
      <c r="K193" s="24"/>
      <c r="L193" s="80"/>
    </row>
    <row r="194" spans="1:12" ht="16.2" customHeight="1" thickBot="1" x14ac:dyDescent="0.35">
      <c r="A194" s="116" t="s">
        <v>321</v>
      </c>
      <c r="B194" s="116" t="s">
        <v>1818</v>
      </c>
      <c r="C194" s="80" t="s">
        <v>2275</v>
      </c>
      <c r="D194" s="80"/>
      <c r="E194" s="156">
        <v>7</v>
      </c>
      <c r="F194" s="156">
        <v>7</v>
      </c>
      <c r="G194" s="80">
        <f t="shared" si="4"/>
        <v>0</v>
      </c>
      <c r="H194" s="80"/>
      <c r="I194" s="80"/>
      <c r="J194" s="80">
        <f t="shared" si="5"/>
        <v>0</v>
      </c>
      <c r="K194" s="80"/>
      <c r="L194" s="80"/>
    </row>
    <row r="195" spans="1:12" ht="16.2" customHeight="1" thickBot="1" x14ac:dyDescent="0.35">
      <c r="A195" s="116" t="s">
        <v>321</v>
      </c>
      <c r="B195" s="116" t="s">
        <v>1818</v>
      </c>
      <c r="C195" s="80" t="s">
        <v>2276</v>
      </c>
      <c r="D195" s="80"/>
      <c r="E195" s="80"/>
      <c r="F195" s="80"/>
      <c r="G195" s="80">
        <f t="shared" si="4"/>
        <v>0</v>
      </c>
      <c r="H195" s="156">
        <v>2</v>
      </c>
      <c r="I195" s="156">
        <v>2</v>
      </c>
      <c r="J195" s="80">
        <f t="shared" si="5"/>
        <v>0</v>
      </c>
      <c r="K195" s="80"/>
      <c r="L195" s="80"/>
    </row>
    <row r="196" spans="1:12" ht="16.2" customHeight="1" thickBot="1" x14ac:dyDescent="0.35">
      <c r="A196" s="116" t="s">
        <v>321</v>
      </c>
      <c r="B196" s="116" t="s">
        <v>1818</v>
      </c>
      <c r="C196" s="80" t="s">
        <v>2277</v>
      </c>
      <c r="D196" s="80"/>
      <c r="E196" s="80"/>
      <c r="F196" s="80"/>
      <c r="G196" s="80">
        <f t="shared" si="4"/>
        <v>0</v>
      </c>
      <c r="H196" s="156">
        <v>4</v>
      </c>
      <c r="I196" s="156">
        <v>4</v>
      </c>
      <c r="J196" s="80">
        <f t="shared" si="5"/>
        <v>0</v>
      </c>
      <c r="K196" s="80"/>
      <c r="L196" s="80"/>
    </row>
    <row r="197" spans="1:12" ht="16.2" customHeight="1" thickBot="1" x14ac:dyDescent="0.35">
      <c r="A197" s="116" t="s">
        <v>321</v>
      </c>
      <c r="B197" s="116" t="s">
        <v>1272</v>
      </c>
      <c r="C197" s="80" t="s">
        <v>2277</v>
      </c>
      <c r="D197" s="80"/>
      <c r="E197" s="80"/>
      <c r="F197" s="80"/>
      <c r="G197" s="80">
        <f t="shared" si="4"/>
        <v>0</v>
      </c>
      <c r="H197" s="80">
        <v>2</v>
      </c>
      <c r="I197" s="80">
        <v>2</v>
      </c>
      <c r="J197" s="80">
        <f t="shared" si="5"/>
        <v>0</v>
      </c>
      <c r="K197" s="80"/>
      <c r="L197" s="80"/>
    </row>
    <row r="198" spans="1:12" ht="16.2" customHeight="1" thickBot="1" x14ac:dyDescent="0.35">
      <c r="A198" s="116" t="s">
        <v>321</v>
      </c>
      <c r="B198" s="116" t="s">
        <v>1272</v>
      </c>
      <c r="C198" s="80" t="s">
        <v>2274</v>
      </c>
      <c r="D198" s="80"/>
      <c r="E198" s="80">
        <v>9</v>
      </c>
      <c r="F198" s="80">
        <v>9</v>
      </c>
      <c r="G198" s="80">
        <f t="shared" si="4"/>
        <v>0</v>
      </c>
      <c r="H198" s="80"/>
      <c r="I198" s="80"/>
      <c r="J198" s="80">
        <f t="shared" si="5"/>
        <v>0</v>
      </c>
      <c r="K198" s="80"/>
      <c r="L198" s="80"/>
    </row>
    <row r="199" spans="1:12" ht="16.2" customHeight="1" thickBot="1" x14ac:dyDescent="0.35">
      <c r="A199" s="116" t="s">
        <v>321</v>
      </c>
      <c r="B199" s="116" t="s">
        <v>1272</v>
      </c>
      <c r="C199" s="80" t="s">
        <v>2275</v>
      </c>
      <c r="D199" s="80"/>
      <c r="E199" s="80">
        <v>5</v>
      </c>
      <c r="F199" s="80">
        <v>5</v>
      </c>
      <c r="G199" s="80">
        <f t="shared" si="4"/>
        <v>0</v>
      </c>
      <c r="H199" s="80"/>
      <c r="I199" s="80"/>
      <c r="J199" s="80">
        <f t="shared" si="5"/>
        <v>0</v>
      </c>
      <c r="K199" s="80"/>
      <c r="L199" s="80"/>
    </row>
    <row r="200" spans="1:12" ht="16.2" customHeight="1" thickBot="1" x14ac:dyDescent="0.35">
      <c r="A200" s="116" t="s">
        <v>321</v>
      </c>
      <c r="B200" s="116" t="s">
        <v>1272</v>
      </c>
      <c r="C200" s="80" t="s">
        <v>2276</v>
      </c>
      <c r="D200" s="80"/>
      <c r="E200" s="80"/>
      <c r="F200" s="80"/>
      <c r="G200" s="80">
        <f t="shared" ref="G200:G263" si="6">F200-E200</f>
        <v>0</v>
      </c>
      <c r="H200" s="80"/>
      <c r="I200" s="80"/>
      <c r="J200" s="80">
        <f t="shared" ref="J200:J263" si="7">I200-H200</f>
        <v>0</v>
      </c>
      <c r="K200" s="80"/>
      <c r="L200" s="80"/>
    </row>
    <row r="201" spans="1:12" ht="16.2" customHeight="1" thickBot="1" x14ac:dyDescent="0.35">
      <c r="A201" s="80" t="s">
        <v>322</v>
      </c>
      <c r="B201" s="80" t="s">
        <v>2278</v>
      </c>
      <c r="C201" s="80" t="s">
        <v>2099</v>
      </c>
      <c r="D201" s="80"/>
      <c r="E201" s="80"/>
      <c r="F201" s="80"/>
      <c r="G201" s="80">
        <f t="shared" si="6"/>
        <v>0</v>
      </c>
      <c r="H201" s="80"/>
      <c r="I201" s="80"/>
      <c r="J201" s="80">
        <f t="shared" si="7"/>
        <v>0</v>
      </c>
      <c r="K201" s="24"/>
      <c r="L201" s="80"/>
    </row>
    <row r="202" spans="1:12" ht="16.2" customHeight="1" thickBot="1" x14ac:dyDescent="0.35">
      <c r="A202" s="80" t="s">
        <v>322</v>
      </c>
      <c r="B202" s="80" t="s">
        <v>2278</v>
      </c>
      <c r="C202" s="80" t="s">
        <v>2097</v>
      </c>
      <c r="D202" s="80"/>
      <c r="E202" s="80"/>
      <c r="F202" s="80"/>
      <c r="G202" s="80">
        <f t="shared" si="6"/>
        <v>0</v>
      </c>
      <c r="H202" s="80"/>
      <c r="I202" s="80"/>
      <c r="J202" s="80">
        <f t="shared" si="7"/>
        <v>0</v>
      </c>
      <c r="K202" s="80"/>
      <c r="L202" s="80"/>
    </row>
    <row r="203" spans="1:12" ht="16.2" customHeight="1" thickBot="1" x14ac:dyDescent="0.35">
      <c r="A203" s="80" t="s">
        <v>322</v>
      </c>
      <c r="B203" s="80" t="s">
        <v>1272</v>
      </c>
      <c r="C203" s="80" t="s">
        <v>2097</v>
      </c>
      <c r="D203" s="80"/>
      <c r="E203" s="80"/>
      <c r="F203" s="80"/>
      <c r="G203" s="80">
        <f t="shared" si="6"/>
        <v>0</v>
      </c>
      <c r="H203" s="80"/>
      <c r="I203" s="80"/>
      <c r="J203" s="80">
        <f t="shared" si="7"/>
        <v>0</v>
      </c>
      <c r="K203" s="80"/>
      <c r="L203" s="80"/>
    </row>
    <row r="204" spans="1:12" ht="16.2" customHeight="1" thickBot="1" x14ac:dyDescent="0.35">
      <c r="A204" s="80" t="s">
        <v>322</v>
      </c>
      <c r="B204" s="80" t="s">
        <v>1272</v>
      </c>
      <c r="C204" s="80" t="s">
        <v>2098</v>
      </c>
      <c r="D204" s="80"/>
      <c r="E204" s="80"/>
      <c r="F204" s="80"/>
      <c r="G204" s="80">
        <f t="shared" si="6"/>
        <v>0</v>
      </c>
      <c r="H204" s="80"/>
      <c r="I204" s="80"/>
      <c r="J204" s="80">
        <f t="shared" si="7"/>
        <v>0</v>
      </c>
      <c r="K204" s="80"/>
      <c r="L204" s="80"/>
    </row>
    <row r="205" spans="1:12" ht="16.2" customHeight="1" thickBot="1" x14ac:dyDescent="0.35">
      <c r="A205" s="80" t="s">
        <v>322</v>
      </c>
      <c r="B205" s="80" t="s">
        <v>1272</v>
      </c>
      <c r="C205" s="80" t="s">
        <v>2099</v>
      </c>
      <c r="D205" s="80"/>
      <c r="E205" s="80"/>
      <c r="F205" s="80"/>
      <c r="G205" s="80">
        <f t="shared" si="6"/>
        <v>0</v>
      </c>
      <c r="H205" s="80"/>
      <c r="I205" s="80"/>
      <c r="J205" s="80">
        <f t="shared" si="7"/>
        <v>0</v>
      </c>
      <c r="K205" s="80"/>
      <c r="L205" s="80"/>
    </row>
    <row r="206" spans="1:12" ht="16.2" customHeight="1" thickBot="1" x14ac:dyDescent="0.35">
      <c r="A206" s="80" t="s">
        <v>322</v>
      </c>
      <c r="B206" s="80" t="s">
        <v>2278</v>
      </c>
      <c r="C206" s="80" t="s">
        <v>2098</v>
      </c>
      <c r="D206" s="80"/>
      <c r="E206" s="80"/>
      <c r="F206" s="80"/>
      <c r="G206" s="80">
        <f t="shared" si="6"/>
        <v>0</v>
      </c>
      <c r="H206" s="80"/>
      <c r="I206" s="80"/>
      <c r="J206" s="80">
        <f t="shared" si="7"/>
        <v>0</v>
      </c>
      <c r="K206" s="80"/>
      <c r="L206" s="80"/>
    </row>
    <row r="207" spans="1:12" ht="16.2" customHeight="1" thickBot="1" x14ac:dyDescent="0.35">
      <c r="A207" s="80" t="s">
        <v>323</v>
      </c>
      <c r="B207" s="80" t="s">
        <v>1433</v>
      </c>
      <c r="C207" s="80" t="s">
        <v>325</v>
      </c>
      <c r="D207" s="80" t="s">
        <v>1258</v>
      </c>
      <c r="E207" s="80">
        <v>4</v>
      </c>
      <c r="F207" s="80">
        <v>4</v>
      </c>
      <c r="G207" s="80">
        <f t="shared" si="6"/>
        <v>0</v>
      </c>
      <c r="H207" s="80"/>
      <c r="I207" s="80"/>
      <c r="J207" s="80">
        <f t="shared" si="7"/>
        <v>0</v>
      </c>
      <c r="K207" s="24"/>
      <c r="L207" s="80"/>
    </row>
    <row r="208" spans="1:12" ht="16.2" customHeight="1" thickBot="1" x14ac:dyDescent="0.35">
      <c r="A208" s="80" t="s">
        <v>323</v>
      </c>
      <c r="B208" s="80" t="s">
        <v>1433</v>
      </c>
      <c r="C208" s="80" t="s">
        <v>324</v>
      </c>
      <c r="D208" s="80" t="s">
        <v>1258</v>
      </c>
      <c r="E208" s="80"/>
      <c r="F208" s="80"/>
      <c r="G208" s="80">
        <f t="shared" si="6"/>
        <v>0</v>
      </c>
      <c r="H208" s="80">
        <v>3</v>
      </c>
      <c r="I208" s="80">
        <v>3</v>
      </c>
      <c r="J208" s="80">
        <f t="shared" si="7"/>
        <v>0</v>
      </c>
      <c r="K208" s="80"/>
      <c r="L208" s="80"/>
    </row>
    <row r="209" spans="1:12" ht="16.2" customHeight="1" thickBot="1" x14ac:dyDescent="0.35">
      <c r="A209" s="80" t="s">
        <v>326</v>
      </c>
      <c r="B209" s="80" t="s">
        <v>327</v>
      </c>
      <c r="C209" s="80" t="s">
        <v>329</v>
      </c>
      <c r="D209" s="80" t="s">
        <v>1258</v>
      </c>
      <c r="E209" s="80">
        <v>2</v>
      </c>
      <c r="F209" s="80">
        <v>2</v>
      </c>
      <c r="G209" s="80">
        <f t="shared" si="6"/>
        <v>0</v>
      </c>
      <c r="H209" s="80"/>
      <c r="I209" s="80"/>
      <c r="J209" s="80">
        <f t="shared" si="7"/>
        <v>0</v>
      </c>
      <c r="K209" s="24"/>
      <c r="L209" s="80"/>
    </row>
    <row r="210" spans="1:12" ht="16.2" customHeight="1" thickBot="1" x14ac:dyDescent="0.35">
      <c r="A210" s="80" t="s">
        <v>326</v>
      </c>
      <c r="B210" s="80" t="s">
        <v>327</v>
      </c>
      <c r="C210" s="80" t="s">
        <v>328</v>
      </c>
      <c r="D210" s="80" t="s">
        <v>1258</v>
      </c>
      <c r="E210" s="80"/>
      <c r="F210" s="80"/>
      <c r="G210" s="80">
        <f t="shared" si="6"/>
        <v>0</v>
      </c>
      <c r="H210" s="80"/>
      <c r="I210" s="80"/>
      <c r="J210" s="80">
        <f t="shared" si="7"/>
        <v>0</v>
      </c>
      <c r="K210" s="80"/>
      <c r="L210" s="80"/>
    </row>
    <row r="211" spans="1:12" ht="16.2" customHeight="1" thickBot="1" x14ac:dyDescent="0.35">
      <c r="A211" s="80" t="s">
        <v>330</v>
      </c>
      <c r="B211" s="80" t="s">
        <v>331</v>
      </c>
      <c r="C211" s="80" t="s">
        <v>2279</v>
      </c>
      <c r="D211" s="80" t="s">
        <v>1258</v>
      </c>
      <c r="E211" s="80"/>
      <c r="F211" s="80"/>
      <c r="G211" s="80">
        <f t="shared" si="6"/>
        <v>0</v>
      </c>
      <c r="H211" s="80"/>
      <c r="I211" s="80"/>
      <c r="J211" s="80">
        <f t="shared" si="7"/>
        <v>0</v>
      </c>
      <c r="K211" s="24"/>
      <c r="L211" s="80"/>
    </row>
    <row r="212" spans="1:12" ht="16.2" customHeight="1" thickBot="1" x14ac:dyDescent="0.35">
      <c r="A212" s="80" t="s">
        <v>330</v>
      </c>
      <c r="B212" s="80" t="s">
        <v>331</v>
      </c>
      <c r="C212" s="80" t="s">
        <v>2280</v>
      </c>
      <c r="D212" s="80" t="s">
        <v>1258</v>
      </c>
      <c r="E212" s="80">
        <v>1</v>
      </c>
      <c r="F212" s="80">
        <v>1</v>
      </c>
      <c r="G212" s="80">
        <f t="shared" si="6"/>
        <v>0</v>
      </c>
      <c r="H212" s="80"/>
      <c r="I212" s="80"/>
      <c r="J212" s="80">
        <f t="shared" si="7"/>
        <v>0</v>
      </c>
      <c r="K212" s="80"/>
      <c r="L212" s="80"/>
    </row>
    <row r="213" spans="1:12" ht="16.2" customHeight="1" thickBot="1" x14ac:dyDescent="0.35">
      <c r="A213" s="80" t="s">
        <v>332</v>
      </c>
      <c r="B213" s="80" t="s">
        <v>1272</v>
      </c>
      <c r="C213" s="80" t="s">
        <v>2281</v>
      </c>
      <c r="D213" s="80"/>
      <c r="E213" s="80"/>
      <c r="F213" s="80"/>
      <c r="G213" s="80">
        <f t="shared" si="6"/>
        <v>0</v>
      </c>
      <c r="H213" s="80"/>
      <c r="I213" s="80"/>
      <c r="J213" s="80">
        <f t="shared" si="7"/>
        <v>0</v>
      </c>
      <c r="K213" s="24"/>
      <c r="L213" s="80"/>
    </row>
    <row r="214" spans="1:12" ht="16.2" customHeight="1" thickBot="1" x14ac:dyDescent="0.35">
      <c r="A214" s="80" t="s">
        <v>332</v>
      </c>
      <c r="B214" s="80" t="s">
        <v>1272</v>
      </c>
      <c r="C214" s="80" t="s">
        <v>2282</v>
      </c>
      <c r="D214" s="80"/>
      <c r="E214" s="80"/>
      <c r="F214" s="80"/>
      <c r="G214" s="80">
        <f t="shared" si="6"/>
        <v>0</v>
      </c>
      <c r="H214" s="80"/>
      <c r="I214" s="80"/>
      <c r="J214" s="80">
        <f t="shared" si="7"/>
        <v>0</v>
      </c>
      <c r="K214" s="80"/>
      <c r="L214" s="80"/>
    </row>
    <row r="215" spans="1:12" ht="16.2" customHeight="1" thickBot="1" x14ac:dyDescent="0.35">
      <c r="A215" s="80" t="s">
        <v>332</v>
      </c>
      <c r="B215" s="80" t="s">
        <v>1272</v>
      </c>
      <c r="C215" s="80" t="s">
        <v>2283</v>
      </c>
      <c r="D215" s="80"/>
      <c r="E215" s="80"/>
      <c r="F215" s="80"/>
      <c r="G215" s="80">
        <f t="shared" si="6"/>
        <v>0</v>
      </c>
      <c r="H215" s="80"/>
      <c r="I215" s="80"/>
      <c r="J215" s="80">
        <f t="shared" si="7"/>
        <v>0</v>
      </c>
      <c r="K215" s="80"/>
      <c r="L215" s="80"/>
    </row>
    <row r="216" spans="1:12" ht="16.2" customHeight="1" thickBot="1" x14ac:dyDescent="0.35">
      <c r="A216" s="80" t="s">
        <v>332</v>
      </c>
      <c r="B216" s="80" t="s">
        <v>1819</v>
      </c>
      <c r="C216" s="80" t="s">
        <v>2281</v>
      </c>
      <c r="D216" s="80"/>
      <c r="E216" s="80"/>
      <c r="F216" s="80"/>
      <c r="G216" s="80">
        <f t="shared" si="6"/>
        <v>0</v>
      </c>
      <c r="H216" s="80"/>
      <c r="I216" s="80"/>
      <c r="J216" s="80">
        <f t="shared" si="7"/>
        <v>0</v>
      </c>
      <c r="K216" s="80"/>
      <c r="L216" s="80"/>
    </row>
    <row r="217" spans="1:12" ht="16.2" customHeight="1" thickBot="1" x14ac:dyDescent="0.35">
      <c r="A217" s="80" t="s">
        <v>332</v>
      </c>
      <c r="B217" s="80" t="s">
        <v>1819</v>
      </c>
      <c r="C217" s="80" t="s">
        <v>2282</v>
      </c>
      <c r="D217" s="80"/>
      <c r="E217" s="80"/>
      <c r="F217" s="80"/>
      <c r="G217" s="80">
        <f t="shared" si="6"/>
        <v>0</v>
      </c>
      <c r="H217" s="80"/>
      <c r="I217" s="80"/>
      <c r="J217" s="80">
        <f t="shared" si="7"/>
        <v>0</v>
      </c>
      <c r="K217" s="80"/>
      <c r="L217" s="80"/>
    </row>
    <row r="218" spans="1:12" ht="16.2" customHeight="1" thickBot="1" x14ac:dyDescent="0.35">
      <c r="A218" s="80" t="s">
        <v>332</v>
      </c>
      <c r="B218" s="80" t="s">
        <v>1819</v>
      </c>
      <c r="C218" s="80" t="s">
        <v>2284</v>
      </c>
      <c r="D218" s="80"/>
      <c r="E218" s="80"/>
      <c r="F218" s="80"/>
      <c r="G218" s="80">
        <f t="shared" si="6"/>
        <v>0</v>
      </c>
      <c r="H218" s="80"/>
      <c r="I218" s="80"/>
      <c r="J218" s="80">
        <f t="shared" si="7"/>
        <v>0</v>
      </c>
      <c r="K218" s="80"/>
      <c r="L218" s="80"/>
    </row>
    <row r="219" spans="1:12" ht="16.2" customHeight="1" thickBot="1" x14ac:dyDescent="0.35">
      <c r="A219" s="80" t="s">
        <v>332</v>
      </c>
      <c r="B219" s="80" t="s">
        <v>1819</v>
      </c>
      <c r="C219" s="80" t="s">
        <v>2283</v>
      </c>
      <c r="D219" s="80"/>
      <c r="E219" s="80"/>
      <c r="F219" s="80"/>
      <c r="G219" s="80">
        <f t="shared" si="6"/>
        <v>0</v>
      </c>
      <c r="H219" s="80"/>
      <c r="I219" s="80"/>
      <c r="J219" s="80">
        <f t="shared" si="7"/>
        <v>0</v>
      </c>
      <c r="K219" s="80"/>
      <c r="L219" s="80"/>
    </row>
    <row r="220" spans="1:12" ht="16.2" customHeight="1" thickBot="1" x14ac:dyDescent="0.35">
      <c r="A220" s="80" t="s">
        <v>332</v>
      </c>
      <c r="B220" s="80" t="s">
        <v>1272</v>
      </c>
      <c r="C220" s="80" t="s">
        <v>2284</v>
      </c>
      <c r="D220" s="80"/>
      <c r="E220" s="80"/>
      <c r="F220" s="80"/>
      <c r="G220" s="80">
        <f t="shared" si="6"/>
        <v>0</v>
      </c>
      <c r="H220" s="80"/>
      <c r="I220" s="80"/>
      <c r="J220" s="80">
        <f t="shared" si="7"/>
        <v>0</v>
      </c>
      <c r="K220" s="80"/>
      <c r="L220" s="80"/>
    </row>
    <row r="221" spans="1:12" ht="16.2" customHeight="1" thickBot="1" x14ac:dyDescent="0.35">
      <c r="A221" s="80" t="s">
        <v>333</v>
      </c>
      <c r="B221" s="80" t="s">
        <v>2285</v>
      </c>
      <c r="C221" s="80" t="s">
        <v>2286</v>
      </c>
      <c r="D221" s="80"/>
      <c r="E221" s="80"/>
      <c r="F221" s="80"/>
      <c r="G221" s="80">
        <f t="shared" si="6"/>
        <v>0</v>
      </c>
      <c r="H221" s="80">
        <v>24</v>
      </c>
      <c r="I221" s="80">
        <v>24</v>
      </c>
      <c r="J221" s="80">
        <f t="shared" si="7"/>
        <v>0</v>
      </c>
      <c r="K221" s="24"/>
      <c r="L221" s="80"/>
    </row>
    <row r="222" spans="1:12" ht="16.2" customHeight="1" thickBot="1" x14ac:dyDescent="0.35">
      <c r="A222" s="80" t="s">
        <v>333</v>
      </c>
      <c r="B222" s="80" t="s">
        <v>2285</v>
      </c>
      <c r="C222" s="80" t="s">
        <v>2287</v>
      </c>
      <c r="D222" s="80"/>
      <c r="E222" s="80"/>
      <c r="F222" s="80"/>
      <c r="G222" s="80">
        <f t="shared" si="6"/>
        <v>0</v>
      </c>
      <c r="H222" s="80">
        <v>4</v>
      </c>
      <c r="I222" s="80">
        <v>4</v>
      </c>
      <c r="J222" s="80">
        <f t="shared" si="7"/>
        <v>0</v>
      </c>
      <c r="K222" s="80"/>
      <c r="L222" s="80"/>
    </row>
    <row r="223" spans="1:12" ht="16.2" customHeight="1" thickBot="1" x14ac:dyDescent="0.35">
      <c r="A223" s="80" t="s">
        <v>333</v>
      </c>
      <c r="B223" s="80" t="s">
        <v>1272</v>
      </c>
      <c r="C223" s="80" t="s">
        <v>2288</v>
      </c>
      <c r="D223" s="80"/>
      <c r="E223" s="80">
        <v>5</v>
      </c>
      <c r="F223" s="80">
        <v>5</v>
      </c>
      <c r="G223" s="80">
        <f t="shared" si="6"/>
        <v>0</v>
      </c>
      <c r="H223" s="80"/>
      <c r="I223" s="80"/>
      <c r="J223" s="80">
        <f t="shared" si="7"/>
        <v>0</v>
      </c>
      <c r="K223" s="80"/>
      <c r="L223" s="80"/>
    </row>
    <row r="224" spans="1:12" ht="16.2" customHeight="1" thickBot="1" x14ac:dyDescent="0.35">
      <c r="A224" s="80" t="s">
        <v>333</v>
      </c>
      <c r="B224" s="80" t="s">
        <v>2285</v>
      </c>
      <c r="C224" s="80" t="s">
        <v>2058</v>
      </c>
      <c r="D224" s="80"/>
      <c r="E224" s="80">
        <v>17</v>
      </c>
      <c r="F224" s="80">
        <v>17</v>
      </c>
      <c r="G224" s="80">
        <f t="shared" si="6"/>
        <v>0</v>
      </c>
      <c r="H224" s="80"/>
      <c r="I224" s="80"/>
      <c r="J224" s="80">
        <f t="shared" si="7"/>
        <v>0</v>
      </c>
      <c r="K224" s="80"/>
      <c r="L224" s="80"/>
    </row>
    <row r="225" spans="1:12" ht="16.2" customHeight="1" thickBot="1" x14ac:dyDescent="0.35">
      <c r="A225" s="80" t="s">
        <v>333</v>
      </c>
      <c r="B225" s="80" t="s">
        <v>1272</v>
      </c>
      <c r="C225" s="80" t="s">
        <v>2058</v>
      </c>
      <c r="D225" s="80"/>
      <c r="E225" s="80">
        <v>17</v>
      </c>
      <c r="F225" s="80">
        <v>17</v>
      </c>
      <c r="G225" s="80">
        <f t="shared" si="6"/>
        <v>0</v>
      </c>
      <c r="H225" s="80"/>
      <c r="I225" s="80"/>
      <c r="J225" s="80">
        <f t="shared" si="7"/>
        <v>0</v>
      </c>
      <c r="K225" s="80"/>
      <c r="L225" s="80"/>
    </row>
    <row r="226" spans="1:12" ht="16.2" customHeight="1" thickBot="1" x14ac:dyDescent="0.35">
      <c r="A226" s="80" t="s">
        <v>333</v>
      </c>
      <c r="B226" s="80" t="s">
        <v>1272</v>
      </c>
      <c r="C226" s="80" t="s">
        <v>2287</v>
      </c>
      <c r="D226" s="80"/>
      <c r="E226" s="80"/>
      <c r="F226" s="80"/>
      <c r="G226" s="80">
        <f t="shared" si="6"/>
        <v>0</v>
      </c>
      <c r="H226" s="80">
        <v>4</v>
      </c>
      <c r="I226" s="80">
        <v>4</v>
      </c>
      <c r="J226" s="80">
        <f t="shared" si="7"/>
        <v>0</v>
      </c>
      <c r="K226" s="80"/>
      <c r="L226" s="80"/>
    </row>
    <row r="227" spans="1:12" ht="16.2" customHeight="1" thickBot="1" x14ac:dyDescent="0.35">
      <c r="A227" s="80" t="s">
        <v>333</v>
      </c>
      <c r="B227" s="80" t="s">
        <v>1272</v>
      </c>
      <c r="C227" s="80" t="s">
        <v>2286</v>
      </c>
      <c r="D227" s="80"/>
      <c r="E227" s="80"/>
      <c r="F227" s="80"/>
      <c r="G227" s="80">
        <f t="shared" si="6"/>
        <v>0</v>
      </c>
      <c r="H227" s="80">
        <v>17</v>
      </c>
      <c r="I227" s="80">
        <v>17</v>
      </c>
      <c r="J227" s="80">
        <f t="shared" si="7"/>
        <v>0</v>
      </c>
      <c r="K227" s="80"/>
      <c r="L227" s="80"/>
    </row>
    <row r="228" spans="1:12" ht="16.2" customHeight="1" thickBot="1" x14ac:dyDescent="0.35">
      <c r="A228" s="80" t="s">
        <v>333</v>
      </c>
      <c r="B228" s="80" t="s">
        <v>2285</v>
      </c>
      <c r="C228" s="80" t="s">
        <v>2288</v>
      </c>
      <c r="D228" s="80"/>
      <c r="E228" s="80">
        <v>15</v>
      </c>
      <c r="F228" s="80">
        <v>15</v>
      </c>
      <c r="G228" s="80">
        <f t="shared" si="6"/>
        <v>0</v>
      </c>
      <c r="H228" s="80"/>
      <c r="I228" s="80"/>
      <c r="J228" s="80">
        <f t="shared" si="7"/>
        <v>0</v>
      </c>
      <c r="K228" s="80"/>
      <c r="L228" s="80"/>
    </row>
    <row r="229" spans="1:12" ht="16.2" customHeight="1" thickBot="1" x14ac:dyDescent="0.35">
      <c r="A229" s="80" t="s">
        <v>334</v>
      </c>
      <c r="B229" s="80" t="s">
        <v>335</v>
      </c>
      <c r="C229" s="80" t="s">
        <v>2289</v>
      </c>
      <c r="D229" s="80" t="s">
        <v>1258</v>
      </c>
      <c r="E229" s="80">
        <v>22</v>
      </c>
      <c r="F229" s="80">
        <v>22</v>
      </c>
      <c r="G229" s="80">
        <f t="shared" si="6"/>
        <v>0</v>
      </c>
      <c r="H229" s="80"/>
      <c r="I229" s="80"/>
      <c r="J229" s="80">
        <f t="shared" si="7"/>
        <v>0</v>
      </c>
      <c r="K229" s="24"/>
      <c r="L229" s="80"/>
    </row>
    <row r="230" spans="1:12" ht="16.2" customHeight="1" thickBot="1" x14ac:dyDescent="0.35">
      <c r="A230" s="80" t="s">
        <v>334</v>
      </c>
      <c r="B230" s="80" t="s">
        <v>335</v>
      </c>
      <c r="C230" s="80" t="s">
        <v>2290</v>
      </c>
      <c r="D230" s="80" t="s">
        <v>1258</v>
      </c>
      <c r="E230" s="80"/>
      <c r="F230" s="80"/>
      <c r="G230" s="80">
        <f t="shared" si="6"/>
        <v>0</v>
      </c>
      <c r="H230" s="80">
        <v>12</v>
      </c>
      <c r="I230" s="80">
        <v>12</v>
      </c>
      <c r="J230" s="80">
        <f t="shared" si="7"/>
        <v>0</v>
      </c>
      <c r="K230" s="80"/>
      <c r="L230" s="80"/>
    </row>
    <row r="231" spans="1:12" ht="16.2" customHeight="1" thickBot="1" x14ac:dyDescent="0.35">
      <c r="A231" s="80" t="s">
        <v>336</v>
      </c>
      <c r="B231" s="80" t="s">
        <v>337</v>
      </c>
      <c r="C231" s="80" t="s">
        <v>339</v>
      </c>
      <c r="D231" s="80" t="s">
        <v>1258</v>
      </c>
      <c r="E231" s="80"/>
      <c r="F231" s="80"/>
      <c r="G231" s="80">
        <f t="shared" si="6"/>
        <v>0</v>
      </c>
      <c r="H231" s="80">
        <v>7</v>
      </c>
      <c r="I231" s="80">
        <v>7</v>
      </c>
      <c r="J231" s="80">
        <f t="shared" si="7"/>
        <v>0</v>
      </c>
      <c r="K231" s="24"/>
      <c r="L231" s="80"/>
    </row>
    <row r="232" spans="1:12" ht="16.2" customHeight="1" thickBot="1" x14ac:dyDescent="0.35">
      <c r="A232" s="80" t="s">
        <v>336</v>
      </c>
      <c r="B232" s="80" t="s">
        <v>337</v>
      </c>
      <c r="C232" s="80" t="s">
        <v>338</v>
      </c>
      <c r="D232" s="80" t="s">
        <v>1258</v>
      </c>
      <c r="E232" s="80">
        <v>9</v>
      </c>
      <c r="F232" s="80">
        <v>9</v>
      </c>
      <c r="G232" s="80">
        <f t="shared" si="6"/>
        <v>0</v>
      </c>
      <c r="H232" s="80"/>
      <c r="I232" s="80"/>
      <c r="J232" s="80">
        <f t="shared" si="7"/>
        <v>0</v>
      </c>
      <c r="K232" s="80"/>
      <c r="L232" s="80"/>
    </row>
    <row r="233" spans="1:12" ht="16.2" customHeight="1" thickBot="1" x14ac:dyDescent="0.35">
      <c r="A233" s="80" t="s">
        <v>340</v>
      </c>
      <c r="B233" s="80" t="s">
        <v>2065</v>
      </c>
      <c r="C233" s="80" t="s">
        <v>2291</v>
      </c>
      <c r="D233" s="80"/>
      <c r="E233" s="80">
        <v>9</v>
      </c>
      <c r="F233" s="80">
        <v>9</v>
      </c>
      <c r="G233" s="80">
        <f t="shared" si="6"/>
        <v>0</v>
      </c>
      <c r="H233" s="80"/>
      <c r="I233" s="80"/>
      <c r="J233" s="80">
        <f t="shared" si="7"/>
        <v>0</v>
      </c>
      <c r="K233" s="24"/>
      <c r="L233" s="80"/>
    </row>
    <row r="234" spans="1:12" ht="16.2" customHeight="1" thickBot="1" x14ac:dyDescent="0.35">
      <c r="A234" s="80" t="s">
        <v>340</v>
      </c>
      <c r="B234" s="80" t="s">
        <v>2065</v>
      </c>
      <c r="C234" s="80" t="s">
        <v>2292</v>
      </c>
      <c r="D234" s="80"/>
      <c r="E234" s="80"/>
      <c r="F234" s="80"/>
      <c r="G234" s="80">
        <f t="shared" si="6"/>
        <v>0</v>
      </c>
      <c r="H234" s="80">
        <v>2</v>
      </c>
      <c r="I234" s="80">
        <v>2</v>
      </c>
      <c r="J234" s="80">
        <f t="shared" si="7"/>
        <v>0</v>
      </c>
      <c r="K234" s="80"/>
      <c r="L234" s="80"/>
    </row>
    <row r="235" spans="1:12" ht="16.2" customHeight="1" thickBot="1" x14ac:dyDescent="0.35">
      <c r="A235" s="80" t="s">
        <v>340</v>
      </c>
      <c r="B235" s="80" t="s">
        <v>1272</v>
      </c>
      <c r="C235" s="80" t="s">
        <v>2292</v>
      </c>
      <c r="D235" s="80"/>
      <c r="E235" s="80"/>
      <c r="F235" s="80"/>
      <c r="G235" s="80">
        <f t="shared" si="6"/>
        <v>0</v>
      </c>
      <c r="H235" s="80"/>
      <c r="I235" s="80"/>
      <c r="J235" s="80">
        <f t="shared" si="7"/>
        <v>0</v>
      </c>
      <c r="K235" s="80"/>
      <c r="L235" s="80"/>
    </row>
    <row r="236" spans="1:12" ht="16.2" customHeight="1" thickBot="1" x14ac:dyDescent="0.35">
      <c r="A236" s="80" t="s">
        <v>340</v>
      </c>
      <c r="B236" s="80" t="s">
        <v>1272</v>
      </c>
      <c r="C236" s="80" t="s">
        <v>2291</v>
      </c>
      <c r="D236" s="80"/>
      <c r="E236" s="80">
        <v>4</v>
      </c>
      <c r="F236" s="80">
        <v>4</v>
      </c>
      <c r="G236" s="80">
        <f t="shared" si="6"/>
        <v>0</v>
      </c>
      <c r="H236" s="80"/>
      <c r="I236" s="80"/>
      <c r="J236" s="80">
        <f t="shared" si="7"/>
        <v>0</v>
      </c>
      <c r="K236" s="80"/>
      <c r="L236" s="80"/>
    </row>
    <row r="237" spans="1:12" ht="16.2" customHeight="1" thickBot="1" x14ac:dyDescent="0.35">
      <c r="A237" s="80" t="s">
        <v>343</v>
      </c>
      <c r="B237" s="80" t="s">
        <v>1442</v>
      </c>
      <c r="C237" s="80" t="s">
        <v>344</v>
      </c>
      <c r="D237" s="80" t="s">
        <v>1258</v>
      </c>
      <c r="E237" s="80"/>
      <c r="F237" s="80"/>
      <c r="G237" s="80">
        <f t="shared" si="6"/>
        <v>0</v>
      </c>
      <c r="H237" s="80"/>
      <c r="I237" s="80"/>
      <c r="J237" s="80">
        <f t="shared" si="7"/>
        <v>0</v>
      </c>
      <c r="K237" s="24"/>
      <c r="L237" s="80"/>
    </row>
    <row r="238" spans="1:12" ht="16.2" customHeight="1" thickBot="1" x14ac:dyDescent="0.35">
      <c r="A238" s="80" t="s">
        <v>343</v>
      </c>
      <c r="B238" s="80" t="s">
        <v>1442</v>
      </c>
      <c r="C238" s="80" t="s">
        <v>345</v>
      </c>
      <c r="D238" s="80" t="s">
        <v>1258</v>
      </c>
      <c r="E238" s="80"/>
      <c r="F238" s="80"/>
      <c r="G238" s="80">
        <f t="shared" si="6"/>
        <v>0</v>
      </c>
      <c r="H238" s="80"/>
      <c r="I238" s="80"/>
      <c r="J238" s="80">
        <f t="shared" si="7"/>
        <v>0</v>
      </c>
      <c r="K238" s="80"/>
      <c r="L238" s="80"/>
    </row>
    <row r="239" spans="1:12" ht="16.2" customHeight="1" thickBot="1" x14ac:dyDescent="0.35">
      <c r="A239" s="80" t="s">
        <v>346</v>
      </c>
      <c r="B239" s="80" t="s">
        <v>347</v>
      </c>
      <c r="C239" s="80" t="s">
        <v>2293</v>
      </c>
      <c r="D239" s="80" t="s">
        <v>1258</v>
      </c>
      <c r="E239" s="80"/>
      <c r="F239" s="80"/>
      <c r="G239" s="80">
        <f t="shared" si="6"/>
        <v>0</v>
      </c>
      <c r="H239" s="80">
        <v>5</v>
      </c>
      <c r="I239" s="80">
        <v>5</v>
      </c>
      <c r="J239" s="80">
        <f t="shared" si="7"/>
        <v>0</v>
      </c>
      <c r="K239" s="24"/>
      <c r="L239" s="80"/>
    </row>
    <row r="240" spans="1:12" ht="16.2" customHeight="1" thickBot="1" x14ac:dyDescent="0.35">
      <c r="A240" s="80" t="s">
        <v>346</v>
      </c>
      <c r="B240" s="80" t="s">
        <v>347</v>
      </c>
      <c r="C240" s="80" t="s">
        <v>2294</v>
      </c>
      <c r="D240" s="80" t="s">
        <v>1258</v>
      </c>
      <c r="E240" s="80">
        <v>6</v>
      </c>
      <c r="F240" s="80">
        <v>6</v>
      </c>
      <c r="G240" s="80">
        <f t="shared" si="6"/>
        <v>0</v>
      </c>
      <c r="H240" s="80"/>
      <c r="I240" s="80"/>
      <c r="J240" s="80">
        <f t="shared" si="7"/>
        <v>0</v>
      </c>
      <c r="K240" s="80"/>
      <c r="L240" s="80"/>
    </row>
    <row r="241" spans="1:12" ht="16.2" customHeight="1" thickBot="1" x14ac:dyDescent="0.35">
      <c r="A241" s="80" t="s">
        <v>348</v>
      </c>
      <c r="B241" s="80" t="s">
        <v>349</v>
      </c>
      <c r="C241" s="80" t="s">
        <v>350</v>
      </c>
      <c r="D241" s="80" t="s">
        <v>1258</v>
      </c>
      <c r="E241" s="80"/>
      <c r="F241" s="80"/>
      <c r="G241" s="80">
        <f t="shared" si="6"/>
        <v>0</v>
      </c>
      <c r="H241" s="80">
        <v>29</v>
      </c>
      <c r="I241" s="80">
        <v>29</v>
      </c>
      <c r="J241" s="80">
        <f t="shared" si="7"/>
        <v>0</v>
      </c>
      <c r="K241" s="24"/>
      <c r="L241" s="80"/>
    </row>
    <row r="242" spans="1:12" ht="16.2" customHeight="1" thickBot="1" x14ac:dyDescent="0.35">
      <c r="A242" s="80" t="s">
        <v>348</v>
      </c>
      <c r="B242" s="80" t="s">
        <v>349</v>
      </c>
      <c r="C242" s="80" t="s">
        <v>351</v>
      </c>
      <c r="D242" s="80" t="s">
        <v>1258</v>
      </c>
      <c r="E242" s="80">
        <v>37</v>
      </c>
      <c r="F242" s="80">
        <v>37</v>
      </c>
      <c r="G242" s="80">
        <f t="shared" si="6"/>
        <v>0</v>
      </c>
      <c r="H242" s="80"/>
      <c r="I242" s="80"/>
      <c r="J242" s="80">
        <f t="shared" si="7"/>
        <v>0</v>
      </c>
      <c r="K242" s="80"/>
      <c r="L242" s="80"/>
    </row>
    <row r="243" spans="1:12" ht="16.2" customHeight="1" thickBot="1" x14ac:dyDescent="0.35">
      <c r="A243" s="80" t="s">
        <v>355</v>
      </c>
      <c r="B243" s="80" t="s">
        <v>356</v>
      </c>
      <c r="C243" s="80" t="s">
        <v>2295</v>
      </c>
      <c r="D243" s="80" t="s">
        <v>1258</v>
      </c>
      <c r="E243" s="80"/>
      <c r="F243" s="80"/>
      <c r="G243" s="80">
        <f t="shared" si="6"/>
        <v>0</v>
      </c>
      <c r="H243" s="80">
        <v>4</v>
      </c>
      <c r="I243" s="80">
        <v>4</v>
      </c>
      <c r="J243" s="80">
        <f t="shared" si="7"/>
        <v>0</v>
      </c>
      <c r="K243" s="24"/>
      <c r="L243" s="80"/>
    </row>
    <row r="244" spans="1:12" ht="16.2" customHeight="1" thickBot="1" x14ac:dyDescent="0.35">
      <c r="A244" s="80" t="s">
        <v>355</v>
      </c>
      <c r="B244" s="80" t="s">
        <v>356</v>
      </c>
      <c r="C244" s="80" t="s">
        <v>2296</v>
      </c>
      <c r="D244" s="80" t="s">
        <v>1258</v>
      </c>
      <c r="E244" s="80">
        <v>15</v>
      </c>
      <c r="F244" s="80">
        <v>15</v>
      </c>
      <c r="G244" s="80">
        <f t="shared" si="6"/>
        <v>0</v>
      </c>
      <c r="H244" s="80"/>
      <c r="I244" s="80"/>
      <c r="J244" s="80">
        <f t="shared" si="7"/>
        <v>0</v>
      </c>
      <c r="K244" s="80"/>
      <c r="L244" s="80"/>
    </row>
    <row r="245" spans="1:12" ht="16.2" customHeight="1" thickBot="1" x14ac:dyDescent="0.35">
      <c r="A245" s="80" t="s">
        <v>358</v>
      </c>
      <c r="B245" s="80" t="s">
        <v>359</v>
      </c>
      <c r="C245" s="80" t="s">
        <v>360</v>
      </c>
      <c r="D245" s="80" t="s">
        <v>1258</v>
      </c>
      <c r="E245" s="80"/>
      <c r="F245" s="80"/>
      <c r="G245" s="80">
        <f t="shared" si="6"/>
        <v>0</v>
      </c>
      <c r="H245" s="80">
        <v>2</v>
      </c>
      <c r="I245" s="80">
        <v>2</v>
      </c>
      <c r="J245" s="80">
        <f t="shared" si="7"/>
        <v>0</v>
      </c>
      <c r="K245" s="24"/>
      <c r="L245" s="80"/>
    </row>
    <row r="246" spans="1:12" ht="16.2" customHeight="1" thickBot="1" x14ac:dyDescent="0.35">
      <c r="A246" s="80" t="s">
        <v>358</v>
      </c>
      <c r="B246" s="80" t="s">
        <v>359</v>
      </c>
      <c r="C246" s="80" t="s">
        <v>361</v>
      </c>
      <c r="D246" s="80" t="s">
        <v>1258</v>
      </c>
      <c r="E246" s="80"/>
      <c r="F246" s="80"/>
      <c r="G246" s="80">
        <f t="shared" si="6"/>
        <v>0</v>
      </c>
      <c r="H246" s="80">
        <v>4</v>
      </c>
      <c r="I246" s="80">
        <v>4</v>
      </c>
      <c r="J246" s="80">
        <f t="shared" si="7"/>
        <v>0</v>
      </c>
      <c r="K246" s="80"/>
      <c r="L246" s="80"/>
    </row>
    <row r="247" spans="1:12" ht="16.2" customHeight="1" thickBot="1" x14ac:dyDescent="0.35">
      <c r="A247" s="80" t="s">
        <v>358</v>
      </c>
      <c r="B247" s="80" t="s">
        <v>359</v>
      </c>
      <c r="C247" s="80" t="s">
        <v>362</v>
      </c>
      <c r="D247" s="80" t="s">
        <v>1258</v>
      </c>
      <c r="E247" s="80">
        <v>6</v>
      </c>
      <c r="F247" s="80">
        <v>6</v>
      </c>
      <c r="G247" s="80">
        <f t="shared" si="6"/>
        <v>0</v>
      </c>
      <c r="H247" s="80"/>
      <c r="I247" s="80"/>
      <c r="J247" s="80">
        <f t="shared" si="7"/>
        <v>0</v>
      </c>
      <c r="K247" s="80"/>
      <c r="L247" s="80"/>
    </row>
    <row r="248" spans="1:12" ht="16.2" customHeight="1" thickBot="1" x14ac:dyDescent="0.35">
      <c r="A248" s="80" t="s">
        <v>358</v>
      </c>
      <c r="B248" s="80" t="s">
        <v>359</v>
      </c>
      <c r="C248" s="80" t="s">
        <v>363</v>
      </c>
      <c r="D248" s="80" t="s">
        <v>1258</v>
      </c>
      <c r="E248" s="80">
        <v>24</v>
      </c>
      <c r="F248" s="80">
        <v>24</v>
      </c>
      <c r="G248" s="80">
        <f t="shared" si="6"/>
        <v>0</v>
      </c>
      <c r="H248" s="80"/>
      <c r="I248" s="80"/>
      <c r="J248" s="80">
        <f t="shared" si="7"/>
        <v>0</v>
      </c>
      <c r="K248" s="80"/>
      <c r="L248" s="80"/>
    </row>
    <row r="249" spans="1:12" ht="16.2" customHeight="1" thickBot="1" x14ac:dyDescent="0.35">
      <c r="A249" s="116" t="s">
        <v>365</v>
      </c>
      <c r="B249" s="116" t="s">
        <v>1272</v>
      </c>
      <c r="C249" s="80" t="s">
        <v>2297</v>
      </c>
      <c r="D249" s="80"/>
      <c r="E249" s="80"/>
      <c r="F249" s="80"/>
      <c r="G249" s="80">
        <f t="shared" si="6"/>
        <v>0</v>
      </c>
      <c r="H249" s="80"/>
      <c r="I249" s="80"/>
      <c r="J249" s="80">
        <f t="shared" si="7"/>
        <v>0</v>
      </c>
      <c r="K249" s="24"/>
      <c r="L249" s="80"/>
    </row>
    <row r="250" spans="1:12" ht="16.2" customHeight="1" thickBot="1" x14ac:dyDescent="0.35">
      <c r="A250" s="116" t="s">
        <v>365</v>
      </c>
      <c r="B250" s="116" t="s">
        <v>2298</v>
      </c>
      <c r="C250" s="80" t="s">
        <v>2299</v>
      </c>
      <c r="D250" s="80"/>
      <c r="E250" s="80"/>
      <c r="F250" s="80"/>
      <c r="G250" s="80">
        <f t="shared" si="6"/>
        <v>0</v>
      </c>
      <c r="H250" s="80">
        <v>2</v>
      </c>
      <c r="I250" s="80">
        <v>2</v>
      </c>
      <c r="J250" s="80">
        <f t="shared" si="7"/>
        <v>0</v>
      </c>
      <c r="K250" s="80"/>
      <c r="L250" s="80"/>
    </row>
    <row r="251" spans="1:12" ht="16.2" customHeight="1" thickBot="1" x14ac:dyDescent="0.35">
      <c r="A251" s="116" t="s">
        <v>365</v>
      </c>
      <c r="B251" s="116" t="s">
        <v>1272</v>
      </c>
      <c r="C251" s="80" t="s">
        <v>2299</v>
      </c>
      <c r="D251" s="80"/>
      <c r="E251" s="80"/>
      <c r="F251" s="80"/>
      <c r="G251" s="80">
        <f t="shared" si="6"/>
        <v>0</v>
      </c>
      <c r="H251" s="80">
        <v>2</v>
      </c>
      <c r="I251" s="80">
        <v>2</v>
      </c>
      <c r="J251" s="80">
        <f t="shared" si="7"/>
        <v>0</v>
      </c>
      <c r="K251" s="80"/>
      <c r="L251" s="80"/>
    </row>
    <row r="252" spans="1:12" ht="16.2" customHeight="1" thickBot="1" x14ac:dyDescent="0.35">
      <c r="A252" s="116" t="s">
        <v>365</v>
      </c>
      <c r="B252" s="116" t="s">
        <v>2298</v>
      </c>
      <c r="C252" s="80" t="s">
        <v>2297</v>
      </c>
      <c r="D252" s="80"/>
      <c r="E252" s="80"/>
      <c r="F252" s="80"/>
      <c r="G252" s="80">
        <f t="shared" si="6"/>
        <v>0</v>
      </c>
      <c r="H252" s="80"/>
      <c r="I252" s="80"/>
      <c r="J252" s="80">
        <f t="shared" si="7"/>
        <v>0</v>
      </c>
      <c r="K252" s="80"/>
      <c r="L252" s="80"/>
    </row>
    <row r="253" spans="1:12" ht="16.2" customHeight="1" thickBot="1" x14ac:dyDescent="0.35">
      <c r="A253" s="80" t="s">
        <v>366</v>
      </c>
      <c r="B253" s="80" t="s">
        <v>1304</v>
      </c>
      <c r="C253" s="80" t="s">
        <v>323</v>
      </c>
      <c r="D253" s="80"/>
      <c r="E253" s="80">
        <v>10</v>
      </c>
      <c r="F253" s="80">
        <v>10</v>
      </c>
      <c r="G253" s="80">
        <f t="shared" si="6"/>
        <v>0</v>
      </c>
      <c r="H253" s="80"/>
      <c r="I253" s="80"/>
      <c r="J253" s="80">
        <f t="shared" si="7"/>
        <v>0</v>
      </c>
      <c r="K253" s="24"/>
      <c r="L253" s="80"/>
    </row>
    <row r="254" spans="1:12" ht="16.2" customHeight="1" thickBot="1" x14ac:dyDescent="0.35">
      <c r="A254" s="80" t="s">
        <v>366</v>
      </c>
      <c r="B254" s="80" t="s">
        <v>1304</v>
      </c>
      <c r="C254" s="80" t="s">
        <v>2300</v>
      </c>
      <c r="D254" s="80"/>
      <c r="E254" s="80"/>
      <c r="F254" s="80"/>
      <c r="G254" s="80">
        <f t="shared" si="6"/>
        <v>0</v>
      </c>
      <c r="H254" s="80">
        <v>11</v>
      </c>
      <c r="I254" s="80">
        <v>11</v>
      </c>
      <c r="J254" s="80">
        <f t="shared" si="7"/>
        <v>0</v>
      </c>
      <c r="K254" s="80"/>
      <c r="L254" s="80"/>
    </row>
    <row r="255" spans="1:12" ht="16.2" customHeight="1" thickBot="1" x14ac:dyDescent="0.35">
      <c r="A255" s="80" t="s">
        <v>370</v>
      </c>
      <c r="B255" s="80" t="s">
        <v>371</v>
      </c>
      <c r="C255" s="80" t="s">
        <v>372</v>
      </c>
      <c r="D255" s="80" t="s">
        <v>1258</v>
      </c>
      <c r="E255" s="80"/>
      <c r="F255" s="80"/>
      <c r="G255" s="80">
        <f t="shared" si="6"/>
        <v>0</v>
      </c>
      <c r="H255" s="80"/>
      <c r="I255" s="80"/>
      <c r="J255" s="80">
        <f t="shared" si="7"/>
        <v>0</v>
      </c>
      <c r="K255" s="24"/>
      <c r="L255" s="80"/>
    </row>
    <row r="256" spans="1:12" ht="16.2" customHeight="1" thickBot="1" x14ac:dyDescent="0.35">
      <c r="A256" s="80" t="s">
        <v>370</v>
      </c>
      <c r="B256" s="80" t="s">
        <v>371</v>
      </c>
      <c r="C256" s="80" t="s">
        <v>373</v>
      </c>
      <c r="D256" s="80" t="s">
        <v>1258</v>
      </c>
      <c r="E256" s="80"/>
      <c r="F256" s="80"/>
      <c r="G256" s="80">
        <f t="shared" si="6"/>
        <v>0</v>
      </c>
      <c r="H256" s="80"/>
      <c r="I256" s="80"/>
      <c r="J256" s="80">
        <f t="shared" si="7"/>
        <v>0</v>
      </c>
      <c r="K256" s="80"/>
      <c r="L256" s="80"/>
    </row>
    <row r="257" spans="1:12" ht="16.2" customHeight="1" thickBot="1" x14ac:dyDescent="0.35">
      <c r="A257" s="80" t="s">
        <v>374</v>
      </c>
      <c r="B257" s="80" t="s">
        <v>375</v>
      </c>
      <c r="C257" s="80" t="s">
        <v>376</v>
      </c>
      <c r="D257" s="80" t="s">
        <v>1258</v>
      </c>
      <c r="E257" s="80">
        <v>3</v>
      </c>
      <c r="F257" s="80">
        <v>3</v>
      </c>
      <c r="G257" s="80">
        <f t="shared" si="6"/>
        <v>0</v>
      </c>
      <c r="H257" s="80"/>
      <c r="I257" s="80"/>
      <c r="J257" s="80">
        <f t="shared" si="7"/>
        <v>0</v>
      </c>
      <c r="K257" s="24"/>
      <c r="L257" s="80"/>
    </row>
    <row r="258" spans="1:12" ht="16.2" customHeight="1" thickBot="1" x14ac:dyDescent="0.35">
      <c r="A258" s="80" t="s">
        <v>374</v>
      </c>
      <c r="B258" s="80" t="s">
        <v>375</v>
      </c>
      <c r="C258" s="80" t="s">
        <v>377</v>
      </c>
      <c r="D258" s="80" t="s">
        <v>1258</v>
      </c>
      <c r="E258" s="80"/>
      <c r="F258" s="80"/>
      <c r="G258" s="80">
        <f t="shared" si="6"/>
        <v>0</v>
      </c>
      <c r="H258" s="80"/>
      <c r="I258" s="80"/>
      <c r="J258" s="80">
        <f t="shared" si="7"/>
        <v>0</v>
      </c>
      <c r="K258" s="80"/>
      <c r="L258" s="80"/>
    </row>
    <row r="259" spans="1:12" ht="16.2" customHeight="1" thickBot="1" x14ac:dyDescent="0.35">
      <c r="A259" s="80" t="s">
        <v>378</v>
      </c>
      <c r="B259" s="80" t="s">
        <v>379</v>
      </c>
      <c r="C259" s="80" t="s">
        <v>380</v>
      </c>
      <c r="D259" s="80" t="s">
        <v>1258</v>
      </c>
      <c r="E259" s="156">
        <v>31</v>
      </c>
      <c r="F259" s="156">
        <v>31</v>
      </c>
      <c r="G259" s="80">
        <f t="shared" si="6"/>
        <v>0</v>
      </c>
      <c r="H259" s="80"/>
      <c r="I259" s="80"/>
      <c r="J259" s="80">
        <f t="shared" si="7"/>
        <v>0</v>
      </c>
      <c r="K259" s="24"/>
      <c r="L259" s="80"/>
    </row>
    <row r="260" spans="1:12" ht="16.2" customHeight="1" thickBot="1" x14ac:dyDescent="0.35">
      <c r="A260" s="80" t="s">
        <v>378</v>
      </c>
      <c r="B260" s="80" t="s">
        <v>379</v>
      </c>
      <c r="C260" s="80" t="s">
        <v>2301</v>
      </c>
      <c r="D260" s="80" t="s">
        <v>1258</v>
      </c>
      <c r="E260" s="80"/>
      <c r="F260" s="80"/>
      <c r="G260" s="80">
        <f t="shared" si="6"/>
        <v>0</v>
      </c>
      <c r="H260" s="156">
        <v>23</v>
      </c>
      <c r="I260" s="156">
        <v>23</v>
      </c>
      <c r="J260" s="80">
        <f t="shared" si="7"/>
        <v>0</v>
      </c>
      <c r="K260" s="80"/>
      <c r="L260" s="80"/>
    </row>
    <row r="261" spans="1:12" ht="16.2" customHeight="1" thickBot="1" x14ac:dyDescent="0.35">
      <c r="A261" s="80" t="s">
        <v>382</v>
      </c>
      <c r="B261" s="80" t="s">
        <v>383</v>
      </c>
      <c r="C261" s="80" t="s">
        <v>385</v>
      </c>
      <c r="D261" s="80" t="s">
        <v>1258</v>
      </c>
      <c r="E261" s="80"/>
      <c r="F261" s="80"/>
      <c r="G261" s="80">
        <f t="shared" si="6"/>
        <v>0</v>
      </c>
      <c r="H261" s="80"/>
      <c r="I261" s="80"/>
      <c r="J261" s="80">
        <f t="shared" si="7"/>
        <v>0</v>
      </c>
      <c r="K261" s="24"/>
      <c r="L261" s="80"/>
    </row>
    <row r="262" spans="1:12" ht="16.2" customHeight="1" thickBot="1" x14ac:dyDescent="0.35">
      <c r="A262" s="80" t="s">
        <v>382</v>
      </c>
      <c r="B262" s="80" t="s">
        <v>383</v>
      </c>
      <c r="C262" s="80" t="s">
        <v>384</v>
      </c>
      <c r="D262" s="80" t="s">
        <v>1258</v>
      </c>
      <c r="E262" s="80"/>
      <c r="F262" s="80"/>
      <c r="G262" s="80">
        <f t="shared" si="6"/>
        <v>0</v>
      </c>
      <c r="H262" s="80"/>
      <c r="I262" s="80"/>
      <c r="J262" s="80">
        <f t="shared" si="7"/>
        <v>0</v>
      </c>
      <c r="K262" s="80"/>
      <c r="L262" s="80"/>
    </row>
    <row r="263" spans="1:12" ht="16.2" customHeight="1" thickBot="1" x14ac:dyDescent="0.35">
      <c r="A263" s="80" t="s">
        <v>382</v>
      </c>
      <c r="B263" s="80" t="s">
        <v>383</v>
      </c>
      <c r="C263" s="80" t="s">
        <v>1199</v>
      </c>
      <c r="D263" s="80" t="s">
        <v>1258</v>
      </c>
      <c r="E263" s="80"/>
      <c r="F263" s="80"/>
      <c r="G263" s="80">
        <f t="shared" si="6"/>
        <v>0</v>
      </c>
      <c r="H263" s="80"/>
      <c r="I263" s="80"/>
      <c r="J263" s="80">
        <f t="shared" si="7"/>
        <v>0</v>
      </c>
      <c r="K263" s="80"/>
      <c r="L263" s="80"/>
    </row>
    <row r="264" spans="1:12" ht="16.2" customHeight="1" thickBot="1" x14ac:dyDescent="0.35">
      <c r="A264" s="80" t="s">
        <v>382</v>
      </c>
      <c r="B264" s="80" t="s">
        <v>383</v>
      </c>
      <c r="C264" s="80" t="s">
        <v>1198</v>
      </c>
      <c r="D264" s="80" t="s">
        <v>1258</v>
      </c>
      <c r="E264" s="80"/>
      <c r="F264" s="80"/>
      <c r="G264" s="80">
        <f t="shared" ref="G264:G327" si="8">F264-E264</f>
        <v>0</v>
      </c>
      <c r="H264" s="80"/>
      <c r="I264" s="80"/>
      <c r="J264" s="80">
        <f t="shared" ref="J264:J327" si="9">I264-H264</f>
        <v>0</v>
      </c>
      <c r="K264" s="80"/>
      <c r="L264" s="80"/>
    </row>
    <row r="265" spans="1:12" ht="16.2" customHeight="1" thickBot="1" x14ac:dyDescent="0.35">
      <c r="A265" s="80" t="s">
        <v>386</v>
      </c>
      <c r="B265" s="80" t="s">
        <v>1272</v>
      </c>
      <c r="C265" s="80"/>
      <c r="D265" s="80"/>
      <c r="E265" s="80"/>
      <c r="F265" s="80"/>
      <c r="G265" s="80">
        <f t="shared" si="8"/>
        <v>0</v>
      </c>
      <c r="H265" s="80"/>
      <c r="I265" s="80"/>
      <c r="J265" s="80">
        <f t="shared" si="9"/>
        <v>0</v>
      </c>
      <c r="K265" s="24"/>
      <c r="L265" s="80"/>
    </row>
    <row r="266" spans="1:12" ht="16.2" customHeight="1" thickBot="1" x14ac:dyDescent="0.35">
      <c r="A266" s="80" t="s">
        <v>386</v>
      </c>
      <c r="B266" s="80" t="s">
        <v>2302</v>
      </c>
      <c r="C266" s="80"/>
      <c r="D266" s="80"/>
      <c r="E266" s="80"/>
      <c r="F266" s="80"/>
      <c r="G266" s="80">
        <f t="shared" si="8"/>
        <v>0</v>
      </c>
      <c r="H266" s="80"/>
      <c r="I266" s="80"/>
      <c r="J266" s="80">
        <f t="shared" si="9"/>
        <v>0</v>
      </c>
      <c r="K266" s="24"/>
      <c r="L266" s="80"/>
    </row>
    <row r="267" spans="1:12" ht="16.2" customHeight="1" thickBot="1" x14ac:dyDescent="0.35">
      <c r="A267" s="80" t="s">
        <v>387</v>
      </c>
      <c r="B267" s="80" t="s">
        <v>1274</v>
      </c>
      <c r="C267" s="80" t="s">
        <v>1285</v>
      </c>
      <c r="D267" s="80" t="s">
        <v>1258</v>
      </c>
      <c r="E267" s="80"/>
      <c r="F267" s="80"/>
      <c r="G267" s="80">
        <f t="shared" si="8"/>
        <v>0</v>
      </c>
      <c r="H267" s="80"/>
      <c r="I267" s="80"/>
      <c r="J267" s="80">
        <f t="shared" si="9"/>
        <v>0</v>
      </c>
      <c r="K267" s="24"/>
      <c r="L267" s="80"/>
    </row>
    <row r="268" spans="1:12" ht="16.2" customHeight="1" thickBot="1" x14ac:dyDescent="0.35">
      <c r="A268" s="80" t="s">
        <v>387</v>
      </c>
      <c r="B268" s="80" t="s">
        <v>1272</v>
      </c>
      <c r="C268" s="80" t="s">
        <v>1285</v>
      </c>
      <c r="D268" s="80" t="s">
        <v>1258</v>
      </c>
      <c r="E268" s="80"/>
      <c r="F268" s="80"/>
      <c r="G268" s="80">
        <f t="shared" si="8"/>
        <v>0</v>
      </c>
      <c r="H268" s="80"/>
      <c r="I268" s="80"/>
      <c r="J268" s="80">
        <f t="shared" si="9"/>
        <v>0</v>
      </c>
      <c r="K268" s="80"/>
      <c r="L268" s="80"/>
    </row>
    <row r="269" spans="1:12" ht="16.2" customHeight="1" thickBot="1" x14ac:dyDescent="0.35">
      <c r="A269" s="80" t="s">
        <v>387</v>
      </c>
      <c r="B269" s="80" t="s">
        <v>1274</v>
      </c>
      <c r="C269" s="80" t="s">
        <v>1284</v>
      </c>
      <c r="D269" s="80" t="s">
        <v>1258</v>
      </c>
      <c r="E269" s="80">
        <v>4</v>
      </c>
      <c r="F269" s="80">
        <v>4</v>
      </c>
      <c r="G269" s="80">
        <f t="shared" si="8"/>
        <v>0</v>
      </c>
      <c r="H269" s="80"/>
      <c r="I269" s="80"/>
      <c r="J269" s="80">
        <f t="shared" si="9"/>
        <v>0</v>
      </c>
      <c r="K269" s="80"/>
      <c r="L269" s="80"/>
    </row>
    <row r="270" spans="1:12" ht="16.2" customHeight="1" thickBot="1" x14ac:dyDescent="0.35">
      <c r="A270" s="80" t="s">
        <v>387</v>
      </c>
      <c r="B270" s="80" t="s">
        <v>1272</v>
      </c>
      <c r="C270" s="80" t="s">
        <v>1284</v>
      </c>
      <c r="D270" s="80" t="s">
        <v>1258</v>
      </c>
      <c r="E270" s="80">
        <v>4</v>
      </c>
      <c r="F270" s="80">
        <v>4</v>
      </c>
      <c r="G270" s="80">
        <f t="shared" si="8"/>
        <v>0</v>
      </c>
      <c r="H270" s="80"/>
      <c r="I270" s="80"/>
      <c r="J270" s="80">
        <f t="shared" si="9"/>
        <v>0</v>
      </c>
      <c r="K270" s="80"/>
      <c r="L270" s="80"/>
    </row>
    <row r="271" spans="1:12" ht="16.2" customHeight="1" thickBot="1" x14ac:dyDescent="0.35">
      <c r="A271" s="80" t="s">
        <v>388</v>
      </c>
      <c r="B271" s="80" t="s">
        <v>389</v>
      </c>
      <c r="C271" s="80" t="s">
        <v>390</v>
      </c>
      <c r="D271" s="80" t="s">
        <v>1258</v>
      </c>
      <c r="E271" s="156">
        <v>9</v>
      </c>
      <c r="F271" s="156">
        <v>9</v>
      </c>
      <c r="G271" s="80">
        <f t="shared" si="8"/>
        <v>0</v>
      </c>
      <c r="H271" s="80"/>
      <c r="I271" s="80"/>
      <c r="J271" s="80">
        <f t="shared" si="9"/>
        <v>0</v>
      </c>
      <c r="K271" s="24"/>
      <c r="L271" s="80"/>
    </row>
    <row r="272" spans="1:12" ht="16.2" customHeight="1" thickBot="1" x14ac:dyDescent="0.35">
      <c r="A272" s="80" t="s">
        <v>388</v>
      </c>
      <c r="B272" s="80" t="s">
        <v>389</v>
      </c>
      <c r="C272" s="80" t="s">
        <v>391</v>
      </c>
      <c r="D272" s="80" t="s">
        <v>1258</v>
      </c>
      <c r="E272" s="80"/>
      <c r="F272" s="80"/>
      <c r="G272" s="80">
        <f t="shared" si="8"/>
        <v>0</v>
      </c>
      <c r="H272" s="156">
        <v>3</v>
      </c>
      <c r="I272" s="156">
        <v>3</v>
      </c>
      <c r="J272" s="80">
        <f t="shared" si="9"/>
        <v>0</v>
      </c>
      <c r="K272" s="80"/>
      <c r="L272" s="80"/>
    </row>
    <row r="273" spans="1:12" ht="16.2" customHeight="1" thickBot="1" x14ac:dyDescent="0.35">
      <c r="A273" s="116" t="s">
        <v>394</v>
      </c>
      <c r="B273" s="80" t="s">
        <v>2303</v>
      </c>
      <c r="C273" s="80" t="s">
        <v>2304</v>
      </c>
      <c r="D273" s="80"/>
      <c r="E273" s="80"/>
      <c r="F273" s="80"/>
      <c r="G273" s="80">
        <f t="shared" si="8"/>
        <v>0</v>
      </c>
      <c r="H273" s="80">
        <v>4</v>
      </c>
      <c r="I273" s="80">
        <v>4</v>
      </c>
      <c r="J273" s="80">
        <f t="shared" si="9"/>
        <v>0</v>
      </c>
      <c r="K273" s="24"/>
      <c r="L273" s="80"/>
    </row>
    <row r="274" spans="1:12" ht="16.2" customHeight="1" thickBot="1" x14ac:dyDescent="0.35">
      <c r="A274" s="116" t="s">
        <v>394</v>
      </c>
      <c r="B274" s="80" t="s">
        <v>2303</v>
      </c>
      <c r="C274" s="80" t="s">
        <v>2305</v>
      </c>
      <c r="D274" s="80"/>
      <c r="E274" s="80"/>
      <c r="F274" s="80"/>
      <c r="G274" s="80">
        <f t="shared" si="8"/>
        <v>0</v>
      </c>
      <c r="H274" s="80">
        <v>1</v>
      </c>
      <c r="I274" s="80">
        <v>1</v>
      </c>
      <c r="J274" s="80">
        <f t="shared" si="9"/>
        <v>0</v>
      </c>
      <c r="K274" s="80"/>
      <c r="L274" s="80"/>
    </row>
    <row r="275" spans="1:12" ht="16.2" customHeight="1" thickBot="1" x14ac:dyDescent="0.35">
      <c r="A275" s="116" t="s">
        <v>394</v>
      </c>
      <c r="B275" s="80" t="s">
        <v>2303</v>
      </c>
      <c r="C275" s="80" t="s">
        <v>2306</v>
      </c>
      <c r="D275" s="80"/>
      <c r="E275" s="80">
        <v>5</v>
      </c>
      <c r="F275" s="80">
        <v>5</v>
      </c>
      <c r="G275" s="80">
        <f t="shared" si="8"/>
        <v>0</v>
      </c>
      <c r="H275" s="80"/>
      <c r="I275" s="80"/>
      <c r="J275" s="80">
        <f t="shared" si="9"/>
        <v>0</v>
      </c>
      <c r="K275" s="80"/>
      <c r="L275" s="80"/>
    </row>
    <row r="276" spans="1:12" ht="16.2" customHeight="1" thickBot="1" x14ac:dyDescent="0.35">
      <c r="A276" s="116" t="s">
        <v>394</v>
      </c>
      <c r="B276" s="80" t="s">
        <v>2303</v>
      </c>
      <c r="C276" s="80" t="s">
        <v>2307</v>
      </c>
      <c r="D276" s="80"/>
      <c r="E276" s="80">
        <v>17</v>
      </c>
      <c r="F276" s="80">
        <v>17</v>
      </c>
      <c r="G276" s="80">
        <f t="shared" si="8"/>
        <v>0</v>
      </c>
      <c r="H276" s="80"/>
      <c r="I276" s="80"/>
      <c r="J276" s="80">
        <f t="shared" si="9"/>
        <v>0</v>
      </c>
      <c r="K276" s="80"/>
      <c r="L276" s="80"/>
    </row>
    <row r="277" spans="1:12" ht="16.2" customHeight="1" thickBot="1" x14ac:dyDescent="0.35">
      <c r="A277" s="116" t="s">
        <v>394</v>
      </c>
      <c r="B277" s="80" t="s">
        <v>1272</v>
      </c>
      <c r="C277" s="80" t="s">
        <v>2304</v>
      </c>
      <c r="D277" s="80"/>
      <c r="E277" s="80"/>
      <c r="F277" s="80"/>
      <c r="G277" s="80">
        <f t="shared" si="8"/>
        <v>0</v>
      </c>
      <c r="H277" s="80">
        <v>1</v>
      </c>
      <c r="I277" s="80">
        <v>1</v>
      </c>
      <c r="J277" s="80">
        <f t="shared" si="9"/>
        <v>0</v>
      </c>
      <c r="K277" s="80"/>
      <c r="L277" s="80"/>
    </row>
    <row r="278" spans="1:12" ht="16.2" customHeight="1" thickBot="1" x14ac:dyDescent="0.35">
      <c r="A278" s="116" t="s">
        <v>394</v>
      </c>
      <c r="B278" s="80" t="s">
        <v>1272</v>
      </c>
      <c r="C278" s="80" t="s">
        <v>2305</v>
      </c>
      <c r="D278" s="80"/>
      <c r="E278" s="80"/>
      <c r="F278" s="80"/>
      <c r="G278" s="80">
        <f t="shared" si="8"/>
        <v>0</v>
      </c>
      <c r="H278" s="80"/>
      <c r="I278" s="80"/>
      <c r="J278" s="80">
        <f t="shared" si="9"/>
        <v>0</v>
      </c>
      <c r="K278" s="80"/>
      <c r="L278" s="80"/>
    </row>
    <row r="279" spans="1:12" ht="16.2" customHeight="1" thickBot="1" x14ac:dyDescent="0.35">
      <c r="A279" s="116" t="s">
        <v>394</v>
      </c>
      <c r="B279" s="80" t="s">
        <v>1272</v>
      </c>
      <c r="C279" s="80" t="s">
        <v>2307</v>
      </c>
      <c r="D279" s="80"/>
      <c r="E279" s="80">
        <v>9</v>
      </c>
      <c r="F279" s="80">
        <v>9</v>
      </c>
      <c r="G279" s="80">
        <f t="shared" si="8"/>
        <v>0</v>
      </c>
      <c r="H279" s="80"/>
      <c r="I279" s="80"/>
      <c r="J279" s="80">
        <f t="shared" si="9"/>
        <v>0</v>
      </c>
      <c r="K279" s="80"/>
      <c r="L279" s="80"/>
    </row>
    <row r="280" spans="1:12" ht="16.2" customHeight="1" thickBot="1" x14ac:dyDescent="0.35">
      <c r="A280" s="116" t="s">
        <v>394</v>
      </c>
      <c r="B280" s="80" t="s">
        <v>1272</v>
      </c>
      <c r="C280" s="80" t="s">
        <v>2306</v>
      </c>
      <c r="D280" s="80"/>
      <c r="E280" s="80">
        <v>5</v>
      </c>
      <c r="F280" s="80">
        <v>5</v>
      </c>
      <c r="G280" s="80">
        <f t="shared" si="8"/>
        <v>0</v>
      </c>
      <c r="H280" s="80"/>
      <c r="I280" s="80"/>
      <c r="J280" s="80">
        <f t="shared" si="9"/>
        <v>0</v>
      </c>
      <c r="K280" s="80"/>
      <c r="L280" s="80"/>
    </row>
    <row r="281" spans="1:12" ht="16.2" customHeight="1" thickBot="1" x14ac:dyDescent="0.35">
      <c r="A281" s="80" t="s">
        <v>395</v>
      </c>
      <c r="B281" s="80" t="s">
        <v>1875</v>
      </c>
      <c r="C281" s="80" t="s">
        <v>2308</v>
      </c>
      <c r="D281" s="80"/>
      <c r="E281" s="80"/>
      <c r="F281" s="80"/>
      <c r="G281" s="80">
        <f t="shared" si="8"/>
        <v>0</v>
      </c>
      <c r="H281" s="80">
        <v>8</v>
      </c>
      <c r="I281" s="80">
        <v>8</v>
      </c>
      <c r="J281" s="80">
        <f t="shared" si="9"/>
        <v>0</v>
      </c>
      <c r="K281" s="24"/>
      <c r="L281" s="80"/>
    </row>
    <row r="282" spans="1:12" ht="16.2" customHeight="1" thickBot="1" x14ac:dyDescent="0.35">
      <c r="A282" s="116" t="s">
        <v>395</v>
      </c>
      <c r="B282" s="116" t="s">
        <v>1272</v>
      </c>
      <c r="C282" s="80" t="s">
        <v>2309</v>
      </c>
      <c r="D282" s="80"/>
      <c r="E282" s="80">
        <v>17</v>
      </c>
      <c r="F282" s="80">
        <v>17</v>
      </c>
      <c r="G282" s="80">
        <f t="shared" si="8"/>
        <v>0</v>
      </c>
      <c r="H282" s="80"/>
      <c r="I282" s="80"/>
      <c r="J282" s="80">
        <f t="shared" si="9"/>
        <v>0</v>
      </c>
      <c r="K282" s="80"/>
      <c r="L282" s="80"/>
    </row>
    <row r="283" spans="1:12" ht="16.2" customHeight="1" thickBot="1" x14ac:dyDescent="0.35">
      <c r="A283" s="116" t="s">
        <v>395</v>
      </c>
      <c r="B283" s="116" t="s">
        <v>1272</v>
      </c>
      <c r="C283" s="80" t="s">
        <v>2308</v>
      </c>
      <c r="D283" s="80"/>
      <c r="E283" s="80"/>
      <c r="F283" s="80"/>
      <c r="G283" s="80">
        <f t="shared" si="8"/>
        <v>0</v>
      </c>
      <c r="H283" s="80">
        <v>4</v>
      </c>
      <c r="I283" s="80">
        <v>4</v>
      </c>
      <c r="J283" s="80">
        <f t="shared" si="9"/>
        <v>0</v>
      </c>
      <c r="K283" s="80"/>
      <c r="L283" s="80"/>
    </row>
    <row r="284" spans="1:12" ht="16.2" customHeight="1" thickBot="1" x14ac:dyDescent="0.35">
      <c r="A284" s="80" t="s">
        <v>395</v>
      </c>
      <c r="B284" s="80" t="s">
        <v>1875</v>
      </c>
      <c r="C284" s="80" t="s">
        <v>2309</v>
      </c>
      <c r="D284" s="80"/>
      <c r="E284" s="80">
        <v>24</v>
      </c>
      <c r="F284" s="80">
        <v>24</v>
      </c>
      <c r="G284" s="80">
        <f t="shared" si="8"/>
        <v>0</v>
      </c>
      <c r="H284" s="80"/>
      <c r="I284" s="80"/>
      <c r="J284" s="80">
        <f t="shared" si="9"/>
        <v>0</v>
      </c>
      <c r="K284" s="80"/>
      <c r="L284" s="80"/>
    </row>
    <row r="285" spans="1:12" ht="16.2" customHeight="1" thickBot="1" x14ac:dyDescent="0.35">
      <c r="A285" s="80" t="s">
        <v>396</v>
      </c>
      <c r="B285" s="80" t="s">
        <v>397</v>
      </c>
      <c r="C285" s="80" t="s">
        <v>399</v>
      </c>
      <c r="D285" s="80" t="s">
        <v>1258</v>
      </c>
      <c r="E285" s="80"/>
      <c r="F285" s="80"/>
      <c r="G285" s="80">
        <f t="shared" si="8"/>
        <v>0</v>
      </c>
      <c r="H285" s="80"/>
      <c r="I285" s="80"/>
      <c r="J285" s="80">
        <f t="shared" si="9"/>
        <v>0</v>
      </c>
      <c r="K285" s="24"/>
      <c r="L285" s="80"/>
    </row>
    <row r="286" spans="1:12" ht="16.2" customHeight="1" thickBot="1" x14ac:dyDescent="0.35">
      <c r="A286" s="80" t="s">
        <v>396</v>
      </c>
      <c r="B286" s="80" t="s">
        <v>397</v>
      </c>
      <c r="C286" s="80" t="s">
        <v>398</v>
      </c>
      <c r="D286" s="80" t="s">
        <v>1258</v>
      </c>
      <c r="E286" s="80"/>
      <c r="F286" s="80"/>
      <c r="G286" s="80">
        <f t="shared" si="8"/>
        <v>0</v>
      </c>
      <c r="H286" s="80"/>
      <c r="I286" s="80"/>
      <c r="J286" s="80">
        <f t="shared" si="9"/>
        <v>0</v>
      </c>
      <c r="K286" s="80"/>
      <c r="L286" s="80"/>
    </row>
    <row r="287" spans="1:12" ht="16.2" customHeight="1" thickBot="1" x14ac:dyDescent="0.35">
      <c r="A287" s="80" t="s">
        <v>400</v>
      </c>
      <c r="B287" s="80" t="s">
        <v>401</v>
      </c>
      <c r="C287" s="80" t="s">
        <v>402</v>
      </c>
      <c r="D287" s="80" t="s">
        <v>1258</v>
      </c>
      <c r="E287" s="156">
        <v>40</v>
      </c>
      <c r="F287" s="156">
        <v>40</v>
      </c>
      <c r="G287" s="80">
        <f t="shared" si="8"/>
        <v>0</v>
      </c>
      <c r="H287" s="80"/>
      <c r="I287" s="80"/>
      <c r="J287" s="80">
        <f t="shared" si="9"/>
        <v>0</v>
      </c>
      <c r="K287" s="24"/>
      <c r="L287" s="80"/>
    </row>
    <row r="288" spans="1:12" ht="16.2" customHeight="1" thickBot="1" x14ac:dyDescent="0.35">
      <c r="A288" s="80" t="s">
        <v>400</v>
      </c>
      <c r="B288" s="80" t="s">
        <v>401</v>
      </c>
      <c r="C288" s="80" t="s">
        <v>403</v>
      </c>
      <c r="D288" s="80" t="s">
        <v>1258</v>
      </c>
      <c r="E288" s="80"/>
      <c r="F288" s="80"/>
      <c r="G288" s="80">
        <f t="shared" si="8"/>
        <v>0</v>
      </c>
      <c r="H288" s="156">
        <v>12</v>
      </c>
      <c r="I288" s="156">
        <v>12</v>
      </c>
      <c r="J288" s="80">
        <f t="shared" si="9"/>
        <v>0</v>
      </c>
      <c r="K288" s="80"/>
      <c r="L288" s="80"/>
    </row>
    <row r="289" spans="1:12" ht="16.2" customHeight="1" thickBot="1" x14ac:dyDescent="0.35">
      <c r="A289" s="80" t="s">
        <v>404</v>
      </c>
      <c r="B289" s="80" t="s">
        <v>405</v>
      </c>
      <c r="C289" s="80" t="s">
        <v>2310</v>
      </c>
      <c r="D289" s="80" t="s">
        <v>1258</v>
      </c>
      <c r="E289" s="80"/>
      <c r="F289" s="80"/>
      <c r="G289" s="80">
        <f t="shared" si="8"/>
        <v>0</v>
      </c>
      <c r="H289" s="80">
        <v>10</v>
      </c>
      <c r="I289" s="80">
        <v>10</v>
      </c>
      <c r="J289" s="80">
        <f t="shared" si="9"/>
        <v>0</v>
      </c>
      <c r="K289" s="24"/>
      <c r="L289" s="80"/>
    </row>
    <row r="290" spans="1:12" ht="16.2" customHeight="1" thickBot="1" x14ac:dyDescent="0.35">
      <c r="A290" s="80" t="s">
        <v>404</v>
      </c>
      <c r="B290" s="80" t="s">
        <v>405</v>
      </c>
      <c r="C290" s="80" t="s">
        <v>406</v>
      </c>
      <c r="D290" s="80" t="s">
        <v>1258</v>
      </c>
      <c r="E290" s="80"/>
      <c r="F290" s="80"/>
      <c r="G290" s="80">
        <f t="shared" si="8"/>
        <v>0</v>
      </c>
      <c r="H290" s="80">
        <v>4</v>
      </c>
      <c r="I290" s="80">
        <v>4</v>
      </c>
      <c r="J290" s="80">
        <f t="shared" si="9"/>
        <v>0</v>
      </c>
      <c r="K290" s="80"/>
      <c r="L290" s="80"/>
    </row>
    <row r="291" spans="1:12" ht="16.2" customHeight="1" thickBot="1" x14ac:dyDescent="0.35">
      <c r="A291" s="80" t="s">
        <v>404</v>
      </c>
      <c r="B291" s="80" t="s">
        <v>405</v>
      </c>
      <c r="C291" s="80" t="s">
        <v>407</v>
      </c>
      <c r="D291" s="80" t="s">
        <v>1258</v>
      </c>
      <c r="E291" s="80">
        <v>7</v>
      </c>
      <c r="F291" s="80">
        <v>7</v>
      </c>
      <c r="G291" s="80">
        <f t="shared" si="8"/>
        <v>0</v>
      </c>
      <c r="H291" s="80"/>
      <c r="I291" s="80"/>
      <c r="J291" s="80">
        <f t="shared" si="9"/>
        <v>0</v>
      </c>
      <c r="K291" s="80"/>
      <c r="L291" s="80"/>
    </row>
    <row r="292" spans="1:12" ht="16.2" customHeight="1" thickBot="1" x14ac:dyDescent="0.35">
      <c r="A292" s="80" t="s">
        <v>404</v>
      </c>
      <c r="B292" s="80" t="s">
        <v>405</v>
      </c>
      <c r="C292" s="80" t="s">
        <v>408</v>
      </c>
      <c r="D292" s="80" t="s">
        <v>1258</v>
      </c>
      <c r="E292" s="80">
        <v>16</v>
      </c>
      <c r="F292" s="80">
        <v>16</v>
      </c>
      <c r="G292" s="80">
        <f t="shared" si="8"/>
        <v>0</v>
      </c>
      <c r="H292" s="80"/>
      <c r="I292" s="80"/>
      <c r="J292" s="80">
        <f t="shared" si="9"/>
        <v>0</v>
      </c>
      <c r="K292" s="80"/>
      <c r="L292" s="80"/>
    </row>
    <row r="293" spans="1:12" ht="16.2" customHeight="1" thickBot="1" x14ac:dyDescent="0.35">
      <c r="A293" s="80" t="s">
        <v>410</v>
      </c>
      <c r="B293" s="80" t="s">
        <v>1286</v>
      </c>
      <c r="C293" s="80" t="s">
        <v>1287</v>
      </c>
      <c r="D293" s="80" t="s">
        <v>1258</v>
      </c>
      <c r="E293" s="80"/>
      <c r="F293" s="80"/>
      <c r="G293" s="80">
        <f t="shared" si="8"/>
        <v>0</v>
      </c>
      <c r="H293" s="80"/>
      <c r="I293" s="80"/>
      <c r="J293" s="80">
        <f t="shared" si="9"/>
        <v>0</v>
      </c>
      <c r="K293" s="24"/>
      <c r="L293" s="80"/>
    </row>
    <row r="294" spans="1:12" ht="16.2" customHeight="1" thickBot="1" x14ac:dyDescent="0.35">
      <c r="A294" s="80" t="s">
        <v>410</v>
      </c>
      <c r="B294" s="80" t="s">
        <v>1286</v>
      </c>
      <c r="C294" s="80" t="s">
        <v>1288</v>
      </c>
      <c r="D294" s="80" t="s">
        <v>1258</v>
      </c>
      <c r="E294" s="80"/>
      <c r="F294" s="80"/>
      <c r="G294" s="80">
        <f t="shared" si="8"/>
        <v>0</v>
      </c>
      <c r="H294" s="80"/>
      <c r="I294" s="80"/>
      <c r="J294" s="80">
        <f t="shared" si="9"/>
        <v>0</v>
      </c>
      <c r="K294" s="80"/>
      <c r="L294" s="80"/>
    </row>
    <row r="295" spans="1:12" ht="16.2" customHeight="1" thickBot="1" x14ac:dyDescent="0.35">
      <c r="A295" s="80" t="s">
        <v>410</v>
      </c>
      <c r="B295" s="80" t="s">
        <v>1272</v>
      </c>
      <c r="C295" s="80" t="s">
        <v>1287</v>
      </c>
      <c r="D295" s="80" t="s">
        <v>1258</v>
      </c>
      <c r="E295" s="80"/>
      <c r="F295" s="80"/>
      <c r="G295" s="80">
        <f t="shared" si="8"/>
        <v>0</v>
      </c>
      <c r="H295" s="80"/>
      <c r="I295" s="80"/>
      <c r="J295" s="80">
        <f t="shared" si="9"/>
        <v>0</v>
      </c>
      <c r="K295" s="80"/>
      <c r="L295" s="80"/>
    </row>
    <row r="296" spans="1:12" ht="16.2" customHeight="1" thickBot="1" x14ac:dyDescent="0.35">
      <c r="A296" s="80" t="s">
        <v>410</v>
      </c>
      <c r="B296" s="80" t="s">
        <v>1272</v>
      </c>
      <c r="C296" s="80" t="s">
        <v>1288</v>
      </c>
      <c r="D296" s="80" t="s">
        <v>1258</v>
      </c>
      <c r="E296" s="80"/>
      <c r="F296" s="80"/>
      <c r="G296" s="80">
        <f t="shared" si="8"/>
        <v>0</v>
      </c>
      <c r="H296" s="80"/>
      <c r="I296" s="80"/>
      <c r="J296" s="80">
        <f t="shared" si="9"/>
        <v>0</v>
      </c>
      <c r="K296" s="80"/>
      <c r="L296" s="80"/>
    </row>
    <row r="297" spans="1:12" ht="16.2" customHeight="1" thickBot="1" x14ac:dyDescent="0.35">
      <c r="A297" s="80" t="s">
        <v>411</v>
      </c>
      <c r="B297" s="80" t="s">
        <v>412</v>
      </c>
      <c r="C297" s="80" t="s">
        <v>2311</v>
      </c>
      <c r="D297" s="80" t="s">
        <v>1258</v>
      </c>
      <c r="E297" s="80"/>
      <c r="F297" s="80"/>
      <c r="G297" s="80">
        <f t="shared" si="8"/>
        <v>0</v>
      </c>
      <c r="H297" s="80">
        <v>22</v>
      </c>
      <c r="I297" s="80">
        <v>22</v>
      </c>
      <c r="J297" s="80">
        <f t="shared" si="9"/>
        <v>0</v>
      </c>
      <c r="K297" s="24"/>
      <c r="L297" s="80"/>
    </row>
    <row r="298" spans="1:12" ht="16.2" customHeight="1" thickBot="1" x14ac:dyDescent="0.35">
      <c r="A298" s="80" t="s">
        <v>411</v>
      </c>
      <c r="B298" s="80" t="s">
        <v>412</v>
      </c>
      <c r="C298" s="80" t="s">
        <v>2312</v>
      </c>
      <c r="D298" s="80" t="s">
        <v>1258</v>
      </c>
      <c r="E298" s="80">
        <v>39</v>
      </c>
      <c r="F298" s="80">
        <v>39</v>
      </c>
      <c r="G298" s="80">
        <f t="shared" si="8"/>
        <v>0</v>
      </c>
      <c r="H298" s="80"/>
      <c r="I298" s="80"/>
      <c r="J298" s="80">
        <f t="shared" si="9"/>
        <v>0</v>
      </c>
      <c r="K298" s="80"/>
      <c r="L298" s="80"/>
    </row>
    <row r="299" spans="1:12" ht="16.2" customHeight="1" thickBot="1" x14ac:dyDescent="0.35">
      <c r="A299" s="80" t="s">
        <v>413</v>
      </c>
      <c r="B299" s="80" t="s">
        <v>414</v>
      </c>
      <c r="C299" s="80" t="s">
        <v>2313</v>
      </c>
      <c r="D299" s="80" t="s">
        <v>1258</v>
      </c>
      <c r="E299" s="80">
        <v>25</v>
      </c>
      <c r="F299" s="80">
        <v>25</v>
      </c>
      <c r="G299" s="80">
        <f t="shared" si="8"/>
        <v>0</v>
      </c>
      <c r="H299" s="80"/>
      <c r="I299" s="80"/>
      <c r="J299" s="80">
        <f t="shared" si="9"/>
        <v>0</v>
      </c>
      <c r="K299" s="24"/>
      <c r="L299" s="80"/>
    </row>
    <row r="300" spans="1:12" ht="16.2" customHeight="1" thickBot="1" x14ac:dyDescent="0.35">
      <c r="A300" s="80" t="s">
        <v>413</v>
      </c>
      <c r="B300" s="80" t="s">
        <v>414</v>
      </c>
      <c r="C300" s="80" t="s">
        <v>2314</v>
      </c>
      <c r="D300" s="80" t="s">
        <v>1258</v>
      </c>
      <c r="E300" s="80"/>
      <c r="F300" s="80"/>
      <c r="G300" s="80">
        <f t="shared" si="8"/>
        <v>0</v>
      </c>
      <c r="H300" s="80">
        <v>13</v>
      </c>
      <c r="I300" s="80">
        <v>13</v>
      </c>
      <c r="J300" s="80">
        <f t="shared" si="9"/>
        <v>0</v>
      </c>
      <c r="K300" s="80"/>
      <c r="L300" s="80"/>
    </row>
    <row r="301" spans="1:12" ht="16.2" customHeight="1" thickBot="1" x14ac:dyDescent="0.35">
      <c r="A301" s="80" t="s">
        <v>415</v>
      </c>
      <c r="B301" s="80" t="s">
        <v>1272</v>
      </c>
      <c r="C301" s="80" t="s">
        <v>1290</v>
      </c>
      <c r="D301" s="80" t="s">
        <v>1258</v>
      </c>
      <c r="E301" s="80"/>
      <c r="F301" s="80"/>
      <c r="G301" s="80">
        <f t="shared" si="8"/>
        <v>0</v>
      </c>
      <c r="H301" s="80"/>
      <c r="I301" s="80"/>
      <c r="J301" s="80">
        <f t="shared" si="9"/>
        <v>0</v>
      </c>
      <c r="K301" s="24"/>
      <c r="L301" s="80"/>
    </row>
    <row r="302" spans="1:12" ht="16.2" customHeight="1" thickBot="1" x14ac:dyDescent="0.35">
      <c r="A302" s="80" t="s">
        <v>415</v>
      </c>
      <c r="B302" s="80" t="s">
        <v>1272</v>
      </c>
      <c r="C302" s="80" t="s">
        <v>1289</v>
      </c>
      <c r="D302" s="80" t="s">
        <v>1258</v>
      </c>
      <c r="E302" s="80"/>
      <c r="F302" s="80"/>
      <c r="G302" s="80">
        <f t="shared" si="8"/>
        <v>0</v>
      </c>
      <c r="H302" s="80"/>
      <c r="I302" s="80"/>
      <c r="J302" s="80">
        <f t="shared" si="9"/>
        <v>0</v>
      </c>
      <c r="K302" s="80"/>
      <c r="L302" s="80"/>
    </row>
    <row r="303" spans="1:12" ht="16.2" customHeight="1" thickBot="1" x14ac:dyDescent="0.35">
      <c r="A303" s="80" t="s">
        <v>415</v>
      </c>
      <c r="B303" s="80" t="s">
        <v>1286</v>
      </c>
      <c r="C303" s="80" t="s">
        <v>1290</v>
      </c>
      <c r="D303" s="80" t="s">
        <v>1258</v>
      </c>
      <c r="E303" s="80"/>
      <c r="F303" s="80"/>
      <c r="G303" s="80">
        <f t="shared" si="8"/>
        <v>0</v>
      </c>
      <c r="H303" s="80"/>
      <c r="I303" s="80"/>
      <c r="J303" s="80">
        <f t="shared" si="9"/>
        <v>0</v>
      </c>
      <c r="K303" s="80"/>
      <c r="L303" s="80"/>
    </row>
    <row r="304" spans="1:12" ht="16.2" customHeight="1" thickBot="1" x14ac:dyDescent="0.35">
      <c r="A304" s="80" t="s">
        <v>415</v>
      </c>
      <c r="B304" s="80" t="s">
        <v>1286</v>
      </c>
      <c r="C304" s="80" t="s">
        <v>1289</v>
      </c>
      <c r="D304" s="80" t="s">
        <v>1258</v>
      </c>
      <c r="E304" s="80"/>
      <c r="F304" s="80"/>
      <c r="G304" s="80">
        <f t="shared" si="8"/>
        <v>0</v>
      </c>
      <c r="H304" s="80"/>
      <c r="I304" s="80"/>
      <c r="J304" s="80">
        <f t="shared" si="9"/>
        <v>0</v>
      </c>
      <c r="K304" s="80"/>
      <c r="L304" s="80"/>
    </row>
    <row r="305" spans="1:12" ht="16.2" customHeight="1" thickBot="1" x14ac:dyDescent="0.35">
      <c r="A305" s="80" t="s">
        <v>415</v>
      </c>
      <c r="B305" s="80" t="s">
        <v>2315</v>
      </c>
      <c r="C305" s="80" t="s">
        <v>1290</v>
      </c>
      <c r="D305" s="80" t="s">
        <v>1258</v>
      </c>
      <c r="E305" s="80"/>
      <c r="F305" s="80"/>
      <c r="G305" s="80">
        <f t="shared" si="8"/>
        <v>0</v>
      </c>
      <c r="H305" s="80"/>
      <c r="I305" s="80"/>
      <c r="J305" s="80">
        <f t="shared" si="9"/>
        <v>0</v>
      </c>
      <c r="K305" s="80"/>
      <c r="L305" s="80"/>
    </row>
    <row r="306" spans="1:12" ht="16.2" customHeight="1" thickBot="1" x14ac:dyDescent="0.35">
      <c r="A306" s="80" t="s">
        <v>415</v>
      </c>
      <c r="B306" s="80" t="s">
        <v>2315</v>
      </c>
      <c r="C306" s="80" t="s">
        <v>1289</v>
      </c>
      <c r="D306" s="80" t="s">
        <v>1258</v>
      </c>
      <c r="E306" s="80"/>
      <c r="F306" s="80"/>
      <c r="G306" s="80">
        <f t="shared" si="8"/>
        <v>0</v>
      </c>
      <c r="H306" s="80"/>
      <c r="I306" s="80"/>
      <c r="J306" s="80">
        <f t="shared" si="9"/>
        <v>0</v>
      </c>
      <c r="K306" s="80"/>
      <c r="L306" s="80"/>
    </row>
    <row r="307" spans="1:12" ht="16.2" customHeight="1" thickBot="1" x14ac:dyDescent="0.35">
      <c r="A307" s="80" t="s">
        <v>420</v>
      </c>
      <c r="B307" s="80" t="s">
        <v>1272</v>
      </c>
      <c r="C307" s="80" t="s">
        <v>2316</v>
      </c>
      <c r="D307" s="80"/>
      <c r="E307" s="80">
        <v>200</v>
      </c>
      <c r="F307" s="80">
        <v>200</v>
      </c>
      <c r="G307" s="80">
        <f t="shared" si="8"/>
        <v>0</v>
      </c>
      <c r="H307" s="80"/>
      <c r="I307" s="80"/>
      <c r="J307" s="80">
        <f t="shared" si="9"/>
        <v>0</v>
      </c>
      <c r="K307" s="24"/>
      <c r="L307" s="80"/>
    </row>
    <row r="308" spans="1:12" ht="16.2" customHeight="1" thickBot="1" x14ac:dyDescent="0.35">
      <c r="A308" s="80" t="s">
        <v>422</v>
      </c>
      <c r="B308" s="80" t="s">
        <v>423</v>
      </c>
      <c r="C308" s="80" t="s">
        <v>2317</v>
      </c>
      <c r="D308" s="80" t="s">
        <v>1258</v>
      </c>
      <c r="E308" s="80">
        <v>42</v>
      </c>
      <c r="F308" s="80">
        <v>42</v>
      </c>
      <c r="G308" s="80">
        <f t="shared" si="8"/>
        <v>0</v>
      </c>
      <c r="H308" s="80"/>
      <c r="I308" s="80"/>
      <c r="J308" s="80">
        <f t="shared" si="9"/>
        <v>0</v>
      </c>
      <c r="K308" s="24"/>
      <c r="L308" s="80"/>
    </row>
    <row r="309" spans="1:12" ht="16.2" customHeight="1" thickBot="1" x14ac:dyDescent="0.35">
      <c r="A309" s="80" t="s">
        <v>422</v>
      </c>
      <c r="B309" s="80" t="s">
        <v>423</v>
      </c>
      <c r="C309" s="80" t="s">
        <v>2318</v>
      </c>
      <c r="D309" s="80" t="s">
        <v>1258</v>
      </c>
      <c r="E309" s="80"/>
      <c r="F309" s="80"/>
      <c r="G309" s="80">
        <f t="shared" si="8"/>
        <v>0</v>
      </c>
      <c r="H309" s="80">
        <v>53</v>
      </c>
      <c r="I309" s="80">
        <v>53</v>
      </c>
      <c r="J309" s="80">
        <f t="shared" si="9"/>
        <v>0</v>
      </c>
      <c r="K309" s="80"/>
      <c r="L309" s="80"/>
    </row>
    <row r="310" spans="1:12" ht="16.2" customHeight="1" thickBot="1" x14ac:dyDescent="0.35">
      <c r="A310" s="116" t="s">
        <v>426</v>
      </c>
      <c r="B310" s="116" t="s">
        <v>1272</v>
      </c>
      <c r="C310" s="80" t="s">
        <v>2026</v>
      </c>
      <c r="D310" s="80"/>
      <c r="E310" s="80">
        <v>6</v>
      </c>
      <c r="F310" s="80">
        <v>6</v>
      </c>
      <c r="G310" s="80">
        <f t="shared" si="8"/>
        <v>0</v>
      </c>
      <c r="H310" s="80"/>
      <c r="I310" s="80"/>
      <c r="J310" s="80">
        <f t="shared" si="9"/>
        <v>0</v>
      </c>
      <c r="K310" s="24"/>
      <c r="L310" s="80"/>
    </row>
    <row r="311" spans="1:12" ht="16.2" customHeight="1" thickBot="1" x14ac:dyDescent="0.35">
      <c r="A311" s="116" t="s">
        <v>426</v>
      </c>
      <c r="B311" s="116" t="s">
        <v>1272</v>
      </c>
      <c r="C311" s="80" t="s">
        <v>2028</v>
      </c>
      <c r="D311" s="80"/>
      <c r="E311" s="80"/>
      <c r="F311" s="80"/>
      <c r="G311" s="80">
        <f t="shared" si="8"/>
        <v>0</v>
      </c>
      <c r="H311" s="80">
        <v>4</v>
      </c>
      <c r="I311" s="80">
        <v>4</v>
      </c>
      <c r="J311" s="80">
        <f t="shared" si="9"/>
        <v>0</v>
      </c>
      <c r="K311" s="80"/>
      <c r="L311" s="80"/>
    </row>
    <row r="312" spans="1:12" ht="16.2" customHeight="1" thickBot="1" x14ac:dyDescent="0.35">
      <c r="A312" s="116" t="s">
        <v>426</v>
      </c>
      <c r="B312" s="116" t="s">
        <v>1272</v>
      </c>
      <c r="C312" s="80" t="s">
        <v>2029</v>
      </c>
      <c r="D312" s="80"/>
      <c r="E312" s="80"/>
      <c r="F312" s="80"/>
      <c r="G312" s="80">
        <f t="shared" si="8"/>
        <v>0</v>
      </c>
      <c r="H312" s="80">
        <v>4</v>
      </c>
      <c r="I312" s="80">
        <v>4</v>
      </c>
      <c r="J312" s="80">
        <f t="shared" si="9"/>
        <v>0</v>
      </c>
      <c r="K312" s="80"/>
      <c r="L312" s="80"/>
    </row>
    <row r="313" spans="1:12" ht="16.2" customHeight="1" thickBot="1" x14ac:dyDescent="0.35">
      <c r="A313" s="116" t="s">
        <v>426</v>
      </c>
      <c r="B313" s="116" t="s">
        <v>2319</v>
      </c>
      <c r="C313" s="80" t="s">
        <v>2026</v>
      </c>
      <c r="D313" s="80"/>
      <c r="E313" s="80">
        <v>14</v>
      </c>
      <c r="F313" s="80">
        <v>14</v>
      </c>
      <c r="G313" s="80">
        <f t="shared" si="8"/>
        <v>0</v>
      </c>
      <c r="H313" s="80"/>
      <c r="I313" s="80"/>
      <c r="J313" s="80">
        <f t="shared" si="9"/>
        <v>0</v>
      </c>
      <c r="K313" s="80"/>
      <c r="L313" s="80"/>
    </row>
    <row r="314" spans="1:12" ht="16.2" customHeight="1" thickBot="1" x14ac:dyDescent="0.35">
      <c r="A314" s="116" t="s">
        <v>426</v>
      </c>
      <c r="B314" s="116" t="s">
        <v>2319</v>
      </c>
      <c r="C314" s="80" t="s">
        <v>2027</v>
      </c>
      <c r="D314" s="80"/>
      <c r="E314" s="80">
        <v>21</v>
      </c>
      <c r="F314" s="80">
        <v>21</v>
      </c>
      <c r="G314" s="80">
        <f t="shared" si="8"/>
        <v>0</v>
      </c>
      <c r="H314" s="80"/>
      <c r="I314" s="80"/>
      <c r="J314" s="80">
        <f t="shared" si="9"/>
        <v>0</v>
      </c>
      <c r="K314" s="80"/>
      <c r="L314" s="80"/>
    </row>
    <row r="315" spans="1:12" ht="16.2" customHeight="1" thickBot="1" x14ac:dyDescent="0.35">
      <c r="A315" s="116" t="s">
        <v>426</v>
      </c>
      <c r="B315" s="116" t="s">
        <v>2319</v>
      </c>
      <c r="C315" s="80" t="s">
        <v>2028</v>
      </c>
      <c r="D315" s="80"/>
      <c r="E315" s="80"/>
      <c r="F315" s="80"/>
      <c r="G315" s="80">
        <f t="shared" si="8"/>
        <v>0</v>
      </c>
      <c r="H315" s="80">
        <v>8</v>
      </c>
      <c r="I315" s="80">
        <v>8</v>
      </c>
      <c r="J315" s="80">
        <f t="shared" si="9"/>
        <v>0</v>
      </c>
      <c r="K315" s="80"/>
      <c r="L315" s="80"/>
    </row>
    <row r="316" spans="1:12" ht="16.2" customHeight="1" thickBot="1" x14ac:dyDescent="0.35">
      <c r="A316" s="116" t="s">
        <v>426</v>
      </c>
      <c r="B316" s="116" t="s">
        <v>2319</v>
      </c>
      <c r="C316" s="80" t="s">
        <v>2029</v>
      </c>
      <c r="D316" s="80"/>
      <c r="E316" s="80"/>
      <c r="F316" s="80"/>
      <c r="G316" s="80">
        <f t="shared" si="8"/>
        <v>0</v>
      </c>
      <c r="H316" s="80">
        <v>6</v>
      </c>
      <c r="I316" s="80">
        <v>6</v>
      </c>
      <c r="J316" s="80">
        <f t="shared" si="9"/>
        <v>0</v>
      </c>
      <c r="K316" s="80"/>
      <c r="L316" s="80"/>
    </row>
    <row r="317" spans="1:12" ht="16.2" customHeight="1" thickBot="1" x14ac:dyDescent="0.35">
      <c r="A317" s="116" t="s">
        <v>426</v>
      </c>
      <c r="B317" s="116" t="s">
        <v>1272</v>
      </c>
      <c r="C317" s="80" t="s">
        <v>2027</v>
      </c>
      <c r="D317" s="80"/>
      <c r="E317" s="80">
        <v>17</v>
      </c>
      <c r="F317" s="80">
        <v>17</v>
      </c>
      <c r="G317" s="80">
        <f t="shared" si="8"/>
        <v>0</v>
      </c>
      <c r="H317" s="80"/>
      <c r="I317" s="80"/>
      <c r="J317" s="80">
        <f t="shared" si="9"/>
        <v>0</v>
      </c>
      <c r="K317" s="80"/>
      <c r="L317" s="80"/>
    </row>
    <row r="318" spans="1:12" ht="16.2" customHeight="1" thickBot="1" x14ac:dyDescent="0.35">
      <c r="A318" s="80" t="s">
        <v>427</v>
      </c>
      <c r="B318" s="80" t="s">
        <v>428</v>
      </c>
      <c r="C318" s="80" t="s">
        <v>2320</v>
      </c>
      <c r="D318" s="80" t="s">
        <v>1258</v>
      </c>
      <c r="E318" s="80">
        <v>23</v>
      </c>
      <c r="F318" s="80">
        <v>23</v>
      </c>
      <c r="G318" s="80">
        <f t="shared" si="8"/>
        <v>0</v>
      </c>
      <c r="H318" s="80"/>
      <c r="I318" s="80"/>
      <c r="J318" s="80">
        <f t="shared" si="9"/>
        <v>0</v>
      </c>
      <c r="K318" s="24"/>
      <c r="L318" s="80"/>
    </row>
    <row r="319" spans="1:12" ht="16.2" customHeight="1" thickBot="1" x14ac:dyDescent="0.35">
      <c r="A319" s="80" t="s">
        <v>427</v>
      </c>
      <c r="B319" s="80" t="s">
        <v>428</v>
      </c>
      <c r="C319" s="80" t="s">
        <v>2321</v>
      </c>
      <c r="D319" s="80" t="s">
        <v>1258</v>
      </c>
      <c r="E319" s="80"/>
      <c r="F319" s="80"/>
      <c r="G319" s="80">
        <f t="shared" si="8"/>
        <v>0</v>
      </c>
      <c r="H319" s="80">
        <v>16</v>
      </c>
      <c r="I319" s="80">
        <v>16</v>
      </c>
      <c r="J319" s="80">
        <f t="shared" si="9"/>
        <v>0</v>
      </c>
      <c r="K319" s="80"/>
      <c r="L319" s="80"/>
    </row>
    <row r="320" spans="1:12" ht="16.2" customHeight="1" thickBot="1" x14ac:dyDescent="0.35">
      <c r="A320" s="80" t="s">
        <v>429</v>
      </c>
      <c r="B320" s="80" t="s">
        <v>1183</v>
      </c>
      <c r="C320" s="80" t="s">
        <v>2322</v>
      </c>
      <c r="D320" s="80" t="s">
        <v>1258</v>
      </c>
      <c r="E320" s="80">
        <v>14</v>
      </c>
      <c r="F320" s="80">
        <v>14</v>
      </c>
      <c r="G320" s="80">
        <f t="shared" si="8"/>
        <v>0</v>
      </c>
      <c r="H320" s="80"/>
      <c r="I320" s="80"/>
      <c r="J320" s="80">
        <f t="shared" si="9"/>
        <v>0</v>
      </c>
      <c r="K320" s="24"/>
      <c r="L320" s="80"/>
    </row>
    <row r="321" spans="1:12" ht="16.2" customHeight="1" thickBot="1" x14ac:dyDescent="0.35">
      <c r="A321" s="80" t="s">
        <v>429</v>
      </c>
      <c r="B321" s="80" t="s">
        <v>1183</v>
      </c>
      <c r="C321" s="80" t="s">
        <v>2323</v>
      </c>
      <c r="D321" s="80" t="s">
        <v>1258</v>
      </c>
      <c r="E321" s="80"/>
      <c r="F321" s="80"/>
      <c r="G321" s="80">
        <f t="shared" si="8"/>
        <v>0</v>
      </c>
      <c r="H321" s="80">
        <v>5</v>
      </c>
      <c r="I321" s="80">
        <v>5</v>
      </c>
      <c r="J321" s="80">
        <f t="shared" si="9"/>
        <v>0</v>
      </c>
      <c r="K321" s="80"/>
      <c r="L321" s="80"/>
    </row>
    <row r="322" spans="1:12" ht="16.2" customHeight="1" thickBot="1" x14ac:dyDescent="0.35">
      <c r="A322" s="80" t="s">
        <v>430</v>
      </c>
      <c r="B322" s="80" t="s">
        <v>431</v>
      </c>
      <c r="C322" s="80" t="s">
        <v>432</v>
      </c>
      <c r="D322" s="80" t="s">
        <v>1258</v>
      </c>
      <c r="E322" s="80"/>
      <c r="F322" s="80"/>
      <c r="G322" s="80">
        <f t="shared" si="8"/>
        <v>0</v>
      </c>
      <c r="H322" s="80"/>
      <c r="I322" s="80"/>
      <c r="J322" s="80">
        <f t="shared" si="9"/>
        <v>0</v>
      </c>
      <c r="K322" s="24"/>
      <c r="L322" s="80"/>
    </row>
    <row r="323" spans="1:12" ht="16.2" customHeight="1" thickBot="1" x14ac:dyDescent="0.35">
      <c r="A323" s="80" t="s">
        <v>430</v>
      </c>
      <c r="B323" s="80" t="s">
        <v>431</v>
      </c>
      <c r="C323" s="80" t="s">
        <v>2324</v>
      </c>
      <c r="D323" s="80" t="s">
        <v>1258</v>
      </c>
      <c r="E323" s="80"/>
      <c r="F323" s="80"/>
      <c r="G323" s="80">
        <f t="shared" si="8"/>
        <v>0</v>
      </c>
      <c r="H323" s="80">
        <v>5</v>
      </c>
      <c r="I323" s="80">
        <v>5</v>
      </c>
      <c r="J323" s="80">
        <f t="shared" si="9"/>
        <v>0</v>
      </c>
      <c r="K323" s="80"/>
      <c r="L323" s="80"/>
    </row>
    <row r="324" spans="1:12" ht="16.2" customHeight="1" thickBot="1" x14ac:dyDescent="0.35">
      <c r="A324" s="80" t="s">
        <v>430</v>
      </c>
      <c r="B324" s="80" t="s">
        <v>431</v>
      </c>
      <c r="C324" s="80" t="s">
        <v>2325</v>
      </c>
      <c r="D324" s="80" t="s">
        <v>1258</v>
      </c>
      <c r="E324" s="80">
        <v>1</v>
      </c>
      <c r="F324" s="80">
        <v>1</v>
      </c>
      <c r="G324" s="80">
        <f t="shared" si="8"/>
        <v>0</v>
      </c>
      <c r="H324" s="80"/>
      <c r="I324" s="80"/>
      <c r="J324" s="80">
        <f t="shared" si="9"/>
        <v>0</v>
      </c>
      <c r="K324" s="80"/>
      <c r="L324" s="80"/>
    </row>
    <row r="325" spans="1:12" ht="16.2" customHeight="1" thickBot="1" x14ac:dyDescent="0.35">
      <c r="A325" s="80" t="s">
        <v>430</v>
      </c>
      <c r="B325" s="80" t="s">
        <v>431</v>
      </c>
      <c r="C325" s="80" t="s">
        <v>2326</v>
      </c>
      <c r="D325" s="80" t="s">
        <v>1258</v>
      </c>
      <c r="E325" s="80">
        <v>6</v>
      </c>
      <c r="F325" s="80">
        <v>6</v>
      </c>
      <c r="G325" s="80">
        <f t="shared" si="8"/>
        <v>0</v>
      </c>
      <c r="H325" s="80"/>
      <c r="I325" s="80"/>
      <c r="J325" s="80">
        <f t="shared" si="9"/>
        <v>0</v>
      </c>
      <c r="K325" s="80"/>
      <c r="L325" s="80"/>
    </row>
    <row r="326" spans="1:12" ht="16.2" customHeight="1" thickBot="1" x14ac:dyDescent="0.35">
      <c r="A326" s="116" t="s">
        <v>433</v>
      </c>
      <c r="B326" s="116" t="s">
        <v>2327</v>
      </c>
      <c r="C326" s="80" t="s">
        <v>2151</v>
      </c>
      <c r="D326" s="80"/>
      <c r="E326" s="80">
        <v>13</v>
      </c>
      <c r="F326" s="80">
        <v>13</v>
      </c>
      <c r="G326" s="80">
        <f t="shared" si="8"/>
        <v>0</v>
      </c>
      <c r="H326" s="80"/>
      <c r="I326" s="80"/>
      <c r="J326" s="80">
        <f t="shared" si="9"/>
        <v>0</v>
      </c>
      <c r="K326" s="24"/>
      <c r="L326" s="80"/>
    </row>
    <row r="327" spans="1:12" ht="16.2" customHeight="1" thickBot="1" x14ac:dyDescent="0.35">
      <c r="A327" s="116" t="s">
        <v>433</v>
      </c>
      <c r="B327" s="116" t="s">
        <v>2327</v>
      </c>
      <c r="C327" s="80" t="s">
        <v>2152</v>
      </c>
      <c r="D327" s="80"/>
      <c r="E327" s="80"/>
      <c r="F327" s="80"/>
      <c r="G327" s="80">
        <f t="shared" si="8"/>
        <v>0</v>
      </c>
      <c r="H327" s="80">
        <v>13</v>
      </c>
      <c r="I327" s="80">
        <v>13</v>
      </c>
      <c r="J327" s="80">
        <f t="shared" si="9"/>
        <v>0</v>
      </c>
      <c r="K327" s="80"/>
      <c r="L327" s="80"/>
    </row>
    <row r="328" spans="1:12" ht="16.2" customHeight="1" thickBot="1" x14ac:dyDescent="0.35">
      <c r="A328" s="116" t="s">
        <v>433</v>
      </c>
      <c r="B328" s="116" t="s">
        <v>2327</v>
      </c>
      <c r="C328" s="80" t="s">
        <v>2153</v>
      </c>
      <c r="D328" s="80"/>
      <c r="E328" s="80">
        <v>3</v>
      </c>
      <c r="F328" s="80">
        <v>3</v>
      </c>
      <c r="G328" s="80">
        <f t="shared" ref="G328:G391" si="10">F328-E328</f>
        <v>0</v>
      </c>
      <c r="H328" s="80"/>
      <c r="I328" s="80"/>
      <c r="J328" s="80">
        <f t="shared" ref="J328:J391" si="11">I328-H328</f>
        <v>0</v>
      </c>
      <c r="K328" s="80"/>
      <c r="L328" s="80"/>
    </row>
    <row r="329" spans="1:12" ht="16.2" customHeight="1" thickBot="1" x14ac:dyDescent="0.35">
      <c r="A329" s="116" t="s">
        <v>433</v>
      </c>
      <c r="B329" s="116" t="s">
        <v>2327</v>
      </c>
      <c r="C329" s="80" t="s">
        <v>2154</v>
      </c>
      <c r="D329" s="80"/>
      <c r="E329" s="80"/>
      <c r="F329" s="80"/>
      <c r="G329" s="80">
        <f t="shared" si="10"/>
        <v>0</v>
      </c>
      <c r="H329" s="80"/>
      <c r="I329" s="80"/>
      <c r="J329" s="80">
        <f t="shared" si="11"/>
        <v>0</v>
      </c>
      <c r="K329" s="80"/>
      <c r="L329" s="80"/>
    </row>
    <row r="330" spans="1:12" ht="16.2" customHeight="1" thickBot="1" x14ac:dyDescent="0.35">
      <c r="A330" s="116" t="s">
        <v>433</v>
      </c>
      <c r="B330" s="116" t="s">
        <v>1272</v>
      </c>
      <c r="C330" s="80" t="s">
        <v>2151</v>
      </c>
      <c r="D330" s="80"/>
      <c r="E330" s="80">
        <v>5</v>
      </c>
      <c r="F330" s="80">
        <v>5</v>
      </c>
      <c r="G330" s="80">
        <f t="shared" si="10"/>
        <v>0</v>
      </c>
      <c r="H330" s="80"/>
      <c r="I330" s="80"/>
      <c r="J330" s="80">
        <f t="shared" si="11"/>
        <v>0</v>
      </c>
      <c r="K330" s="80"/>
      <c r="L330" s="80"/>
    </row>
    <row r="331" spans="1:12" ht="16.2" customHeight="1" thickBot="1" x14ac:dyDescent="0.35">
      <c r="A331" s="116" t="s">
        <v>433</v>
      </c>
      <c r="B331" s="116" t="s">
        <v>1272</v>
      </c>
      <c r="C331" s="80" t="s">
        <v>2152</v>
      </c>
      <c r="D331" s="80"/>
      <c r="E331" s="80"/>
      <c r="F331" s="80"/>
      <c r="G331" s="80">
        <f t="shared" si="10"/>
        <v>0</v>
      </c>
      <c r="H331" s="80">
        <v>7</v>
      </c>
      <c r="I331" s="80">
        <v>7</v>
      </c>
      <c r="J331" s="80">
        <f t="shared" si="11"/>
        <v>0</v>
      </c>
      <c r="K331" s="80"/>
      <c r="L331" s="80"/>
    </row>
    <row r="332" spans="1:12" ht="16.2" customHeight="1" thickBot="1" x14ac:dyDescent="0.35">
      <c r="A332" s="116" t="s">
        <v>433</v>
      </c>
      <c r="B332" s="116" t="s">
        <v>1272</v>
      </c>
      <c r="C332" s="80" t="s">
        <v>2153</v>
      </c>
      <c r="D332" s="80"/>
      <c r="E332" s="80"/>
      <c r="F332" s="80"/>
      <c r="G332" s="80">
        <f t="shared" si="10"/>
        <v>0</v>
      </c>
      <c r="H332" s="80"/>
      <c r="I332" s="80"/>
      <c r="J332" s="80">
        <f t="shared" si="11"/>
        <v>0</v>
      </c>
      <c r="K332" s="80"/>
      <c r="L332" s="80"/>
    </row>
    <row r="333" spans="1:12" ht="16.2" customHeight="1" thickBot="1" x14ac:dyDescent="0.35">
      <c r="A333" s="116" t="s">
        <v>433</v>
      </c>
      <c r="B333" s="116" t="s">
        <v>1272</v>
      </c>
      <c r="C333" s="80" t="s">
        <v>2154</v>
      </c>
      <c r="D333" s="80"/>
      <c r="E333" s="80"/>
      <c r="F333" s="80"/>
      <c r="G333" s="80">
        <f t="shared" si="10"/>
        <v>0</v>
      </c>
      <c r="H333" s="80"/>
      <c r="I333" s="80"/>
      <c r="J333" s="80">
        <f t="shared" si="11"/>
        <v>0</v>
      </c>
      <c r="K333" s="80"/>
      <c r="L333" s="80"/>
    </row>
    <row r="334" spans="1:12" ht="16.2" customHeight="1" thickBot="1" x14ac:dyDescent="0.35">
      <c r="A334" s="80" t="s">
        <v>434</v>
      </c>
      <c r="B334" s="80" t="s">
        <v>9</v>
      </c>
      <c r="C334" s="80" t="s">
        <v>436</v>
      </c>
      <c r="D334" s="80" t="s">
        <v>1258</v>
      </c>
      <c r="E334" s="80"/>
      <c r="F334" s="80"/>
      <c r="G334" s="80">
        <f t="shared" si="10"/>
        <v>0</v>
      </c>
      <c r="H334" s="80"/>
      <c r="I334" s="80"/>
      <c r="J334" s="80">
        <f t="shared" si="11"/>
        <v>0</v>
      </c>
      <c r="K334" s="24"/>
      <c r="L334" s="80"/>
    </row>
    <row r="335" spans="1:12" ht="16.2" customHeight="1" thickBot="1" x14ac:dyDescent="0.35">
      <c r="A335" s="80" t="s">
        <v>434</v>
      </c>
      <c r="B335" s="80" t="s">
        <v>9</v>
      </c>
      <c r="C335" s="80" t="s">
        <v>435</v>
      </c>
      <c r="D335" s="80" t="s">
        <v>1258</v>
      </c>
      <c r="E335" s="80">
        <v>18</v>
      </c>
      <c r="F335" s="80">
        <v>18</v>
      </c>
      <c r="G335" s="80">
        <f t="shared" si="10"/>
        <v>0</v>
      </c>
      <c r="H335" s="80"/>
      <c r="I335" s="80"/>
      <c r="J335" s="80">
        <f t="shared" si="11"/>
        <v>0</v>
      </c>
      <c r="K335" s="80"/>
      <c r="L335" s="80"/>
    </row>
    <row r="336" spans="1:12" ht="16.2" customHeight="1" thickBot="1" x14ac:dyDescent="0.35">
      <c r="A336" s="80" t="s">
        <v>437</v>
      </c>
      <c r="B336" s="80" t="s">
        <v>68</v>
      </c>
      <c r="C336" s="80" t="s">
        <v>438</v>
      </c>
      <c r="D336" s="80" t="s">
        <v>1258</v>
      </c>
      <c r="E336" s="80"/>
      <c r="F336" s="80"/>
      <c r="G336" s="80">
        <f t="shared" si="10"/>
        <v>0</v>
      </c>
      <c r="H336" s="80"/>
      <c r="I336" s="80"/>
      <c r="J336" s="80">
        <f t="shared" si="11"/>
        <v>0</v>
      </c>
      <c r="K336" s="24"/>
      <c r="L336" s="80"/>
    </row>
    <row r="337" spans="1:12" ht="16.2" customHeight="1" thickBot="1" x14ac:dyDescent="0.35">
      <c r="A337" s="80" t="s">
        <v>437</v>
      </c>
      <c r="B337" s="80" t="s">
        <v>68</v>
      </c>
      <c r="C337" s="80" t="s">
        <v>439</v>
      </c>
      <c r="D337" s="80" t="s">
        <v>1258</v>
      </c>
      <c r="E337" s="80"/>
      <c r="F337" s="80"/>
      <c r="G337" s="80">
        <f t="shared" si="10"/>
        <v>0</v>
      </c>
      <c r="H337" s="80"/>
      <c r="I337" s="80"/>
      <c r="J337" s="80">
        <f t="shared" si="11"/>
        <v>0</v>
      </c>
      <c r="K337" s="80"/>
      <c r="L337" s="80"/>
    </row>
    <row r="338" spans="1:12" ht="16.2" customHeight="1" thickBot="1" x14ac:dyDescent="0.35">
      <c r="A338" s="80" t="s">
        <v>440</v>
      </c>
      <c r="B338" s="80" t="s">
        <v>441</v>
      </c>
      <c r="C338" s="80" t="s">
        <v>442</v>
      </c>
      <c r="D338" s="80" t="s">
        <v>1258</v>
      </c>
      <c r="E338" s="80"/>
      <c r="F338" s="80"/>
      <c r="G338" s="80">
        <f t="shared" si="10"/>
        <v>0</v>
      </c>
      <c r="H338" s="80"/>
      <c r="I338" s="80"/>
      <c r="J338" s="80">
        <f t="shared" si="11"/>
        <v>0</v>
      </c>
      <c r="K338" s="24"/>
      <c r="L338" s="80"/>
    </row>
    <row r="339" spans="1:12" ht="16.2" customHeight="1" thickBot="1" x14ac:dyDescent="0.35">
      <c r="A339" s="80" t="s">
        <v>440</v>
      </c>
      <c r="B339" s="80" t="s">
        <v>441</v>
      </c>
      <c r="C339" s="80" t="s">
        <v>443</v>
      </c>
      <c r="D339" s="80" t="s">
        <v>1258</v>
      </c>
      <c r="E339" s="80">
        <v>9</v>
      </c>
      <c r="F339" s="80">
        <v>9</v>
      </c>
      <c r="G339" s="80">
        <f t="shared" si="10"/>
        <v>0</v>
      </c>
      <c r="H339" s="80"/>
      <c r="I339" s="80"/>
      <c r="J339" s="80">
        <f t="shared" si="11"/>
        <v>0</v>
      </c>
      <c r="K339" s="80"/>
      <c r="L339" s="80"/>
    </row>
    <row r="340" spans="1:12" ht="16.2" customHeight="1" thickBot="1" x14ac:dyDescent="0.35">
      <c r="A340" s="80" t="s">
        <v>440</v>
      </c>
      <c r="B340" s="80" t="s">
        <v>441</v>
      </c>
      <c r="C340" s="80" t="s">
        <v>444</v>
      </c>
      <c r="D340" s="80" t="s">
        <v>1258</v>
      </c>
      <c r="E340" s="80"/>
      <c r="F340" s="80"/>
      <c r="G340" s="80">
        <f t="shared" si="10"/>
        <v>0</v>
      </c>
      <c r="H340" s="80">
        <v>3</v>
      </c>
      <c r="I340" s="80">
        <v>3</v>
      </c>
      <c r="J340" s="80">
        <f t="shared" si="11"/>
        <v>0</v>
      </c>
      <c r="K340" s="80"/>
      <c r="L340" s="80"/>
    </row>
    <row r="341" spans="1:12" ht="16.2" customHeight="1" thickBot="1" x14ac:dyDescent="0.35">
      <c r="A341" s="80" t="s">
        <v>440</v>
      </c>
      <c r="B341" s="80" t="s">
        <v>441</v>
      </c>
      <c r="C341" s="80" t="s">
        <v>445</v>
      </c>
      <c r="D341" s="80" t="s">
        <v>1258</v>
      </c>
      <c r="E341" s="80"/>
      <c r="F341" s="80"/>
      <c r="G341" s="80">
        <f t="shared" si="10"/>
        <v>0</v>
      </c>
      <c r="H341" s="80"/>
      <c r="I341" s="80"/>
      <c r="J341" s="80">
        <f t="shared" si="11"/>
        <v>0</v>
      </c>
      <c r="K341" s="80"/>
      <c r="L341" s="80"/>
    </row>
    <row r="342" spans="1:12" ht="16.2" customHeight="1" thickBot="1" x14ac:dyDescent="0.35">
      <c r="A342" s="80" t="s">
        <v>446</v>
      </c>
      <c r="B342" s="80" t="s">
        <v>1305</v>
      </c>
      <c r="C342" s="80" t="s">
        <v>2328</v>
      </c>
      <c r="D342" s="80"/>
      <c r="E342" s="80"/>
      <c r="F342" s="80"/>
      <c r="G342" s="80">
        <f t="shared" si="10"/>
        <v>0</v>
      </c>
      <c r="H342" s="156">
        <v>8</v>
      </c>
      <c r="I342" s="156">
        <v>8</v>
      </c>
      <c r="J342" s="80">
        <f t="shared" si="11"/>
        <v>0</v>
      </c>
      <c r="K342" s="24"/>
      <c r="L342" s="80"/>
    </row>
    <row r="343" spans="1:12" ht="16.2" customHeight="1" thickBot="1" x14ac:dyDescent="0.35">
      <c r="A343" s="80" t="s">
        <v>446</v>
      </c>
      <c r="B343" s="80" t="s">
        <v>1305</v>
      </c>
      <c r="C343" s="80" t="s">
        <v>2329</v>
      </c>
      <c r="D343" s="80"/>
      <c r="E343" s="156">
        <v>16</v>
      </c>
      <c r="F343" s="156">
        <v>16</v>
      </c>
      <c r="G343" s="80">
        <f t="shared" si="10"/>
        <v>0</v>
      </c>
      <c r="H343" s="80"/>
      <c r="I343" s="80"/>
      <c r="J343" s="80">
        <f t="shared" si="11"/>
        <v>0</v>
      </c>
      <c r="K343" s="80"/>
      <c r="L343" s="80"/>
    </row>
    <row r="344" spans="1:12" ht="16.2" customHeight="1" thickBot="1" x14ac:dyDescent="0.35">
      <c r="A344" s="80" t="s">
        <v>447</v>
      </c>
      <c r="B344" s="80" t="s">
        <v>448</v>
      </c>
      <c r="C344" s="80" t="s">
        <v>2330</v>
      </c>
      <c r="D344" s="80" t="s">
        <v>1258</v>
      </c>
      <c r="E344" s="80"/>
      <c r="F344" s="80"/>
      <c r="G344" s="80">
        <f t="shared" si="10"/>
        <v>0</v>
      </c>
      <c r="H344" s="80">
        <v>5</v>
      </c>
      <c r="I344" s="80">
        <v>5</v>
      </c>
      <c r="J344" s="80">
        <f t="shared" si="11"/>
        <v>0</v>
      </c>
      <c r="K344" s="24"/>
      <c r="L344" s="80"/>
    </row>
    <row r="345" spans="1:12" ht="16.2" customHeight="1" thickBot="1" x14ac:dyDescent="0.35">
      <c r="A345" s="80" t="s">
        <v>447</v>
      </c>
      <c r="B345" s="80" t="s">
        <v>448</v>
      </c>
      <c r="C345" s="80" t="s">
        <v>2331</v>
      </c>
      <c r="D345" s="80" t="s">
        <v>1258</v>
      </c>
      <c r="E345" s="80">
        <v>9</v>
      </c>
      <c r="F345" s="80">
        <v>9</v>
      </c>
      <c r="G345" s="80">
        <f t="shared" si="10"/>
        <v>0</v>
      </c>
      <c r="H345" s="80"/>
      <c r="I345" s="80"/>
      <c r="J345" s="80">
        <f t="shared" si="11"/>
        <v>0</v>
      </c>
      <c r="K345" s="80"/>
      <c r="L345" s="80"/>
    </row>
    <row r="346" spans="1:12" ht="16.2" customHeight="1" thickBot="1" x14ac:dyDescent="0.35">
      <c r="A346" s="80" t="s">
        <v>449</v>
      </c>
      <c r="B346" s="80" t="s">
        <v>450</v>
      </c>
      <c r="C346" s="80" t="s">
        <v>451</v>
      </c>
      <c r="D346" s="80" t="s">
        <v>1258</v>
      </c>
      <c r="E346" s="80"/>
      <c r="F346" s="80"/>
      <c r="G346" s="80">
        <f t="shared" si="10"/>
        <v>0</v>
      </c>
      <c r="H346" s="80"/>
      <c r="I346" s="80"/>
      <c r="J346" s="80">
        <f t="shared" si="11"/>
        <v>0</v>
      </c>
      <c r="K346" s="24"/>
      <c r="L346" s="80"/>
    </row>
    <row r="347" spans="1:12" ht="16.2" customHeight="1" thickBot="1" x14ac:dyDescent="0.35">
      <c r="A347" s="80" t="s">
        <v>449</v>
      </c>
      <c r="B347" s="80" t="s">
        <v>450</v>
      </c>
      <c r="C347" s="80" t="s">
        <v>452</v>
      </c>
      <c r="D347" s="80" t="s">
        <v>1258</v>
      </c>
      <c r="E347" s="80"/>
      <c r="F347" s="80"/>
      <c r="G347" s="80">
        <f t="shared" si="10"/>
        <v>0</v>
      </c>
      <c r="H347" s="80"/>
      <c r="I347" s="80"/>
      <c r="J347" s="80">
        <f t="shared" si="11"/>
        <v>0</v>
      </c>
      <c r="K347" s="80"/>
      <c r="L347" s="80"/>
    </row>
    <row r="348" spans="1:12" ht="16.2" customHeight="1" thickBot="1" x14ac:dyDescent="0.35">
      <c r="A348" s="80" t="s">
        <v>454</v>
      </c>
      <c r="B348" s="80" t="s">
        <v>455</v>
      </c>
      <c r="C348" s="80" t="s">
        <v>456</v>
      </c>
      <c r="D348" s="80" t="s">
        <v>1258</v>
      </c>
      <c r="E348" s="80"/>
      <c r="F348" s="80"/>
      <c r="G348" s="80">
        <f t="shared" si="10"/>
        <v>0</v>
      </c>
      <c r="H348" s="80"/>
      <c r="I348" s="80"/>
      <c r="J348" s="80">
        <f t="shared" si="11"/>
        <v>0</v>
      </c>
      <c r="K348" s="24"/>
      <c r="L348" s="80"/>
    </row>
    <row r="349" spans="1:12" ht="16.2" customHeight="1" thickBot="1" x14ac:dyDescent="0.35">
      <c r="A349" s="80" t="s">
        <v>454</v>
      </c>
      <c r="B349" s="80" t="s">
        <v>455</v>
      </c>
      <c r="C349" s="80" t="s">
        <v>458</v>
      </c>
      <c r="D349" s="80" t="s">
        <v>1258</v>
      </c>
      <c r="E349" s="80"/>
      <c r="F349" s="80"/>
      <c r="G349" s="80">
        <f t="shared" si="10"/>
        <v>0</v>
      </c>
      <c r="H349" s="80"/>
      <c r="I349" s="80"/>
      <c r="J349" s="80">
        <f t="shared" si="11"/>
        <v>0</v>
      </c>
      <c r="K349" s="80"/>
      <c r="L349" s="80"/>
    </row>
    <row r="350" spans="1:12" ht="16.2" customHeight="1" thickBot="1" x14ac:dyDescent="0.35">
      <c r="A350" s="80" t="s">
        <v>454</v>
      </c>
      <c r="B350" s="80" t="s">
        <v>455</v>
      </c>
      <c r="C350" s="80" t="s">
        <v>457</v>
      </c>
      <c r="D350" s="80" t="s">
        <v>1258</v>
      </c>
      <c r="E350" s="80"/>
      <c r="F350" s="80"/>
      <c r="G350" s="80">
        <f t="shared" si="10"/>
        <v>0</v>
      </c>
      <c r="H350" s="80"/>
      <c r="I350" s="80"/>
      <c r="J350" s="80">
        <f t="shared" si="11"/>
        <v>0</v>
      </c>
      <c r="K350" s="80"/>
      <c r="L350" s="80"/>
    </row>
    <row r="351" spans="1:12" ht="16.2" customHeight="1" thickBot="1" x14ac:dyDescent="0.35">
      <c r="A351" s="80" t="s">
        <v>454</v>
      </c>
      <c r="B351" s="80" t="s">
        <v>455</v>
      </c>
      <c r="C351" s="80" t="s">
        <v>459</v>
      </c>
      <c r="D351" s="80" t="s">
        <v>1258</v>
      </c>
      <c r="E351" s="80"/>
      <c r="F351" s="80"/>
      <c r="G351" s="80">
        <f t="shared" si="10"/>
        <v>0</v>
      </c>
      <c r="H351" s="80"/>
      <c r="I351" s="80"/>
      <c r="J351" s="80">
        <f t="shared" si="11"/>
        <v>0</v>
      </c>
      <c r="K351" s="80"/>
      <c r="L351" s="80"/>
    </row>
    <row r="352" spans="1:12" ht="16.2" customHeight="1" thickBot="1" x14ac:dyDescent="0.35">
      <c r="A352" s="80" t="s">
        <v>460</v>
      </c>
      <c r="B352" s="80" t="s">
        <v>2332</v>
      </c>
      <c r="C352" s="80" t="s">
        <v>1201</v>
      </c>
      <c r="D352" s="80" t="s">
        <v>1258</v>
      </c>
      <c r="E352" s="80"/>
      <c r="F352" s="80"/>
      <c r="G352" s="80">
        <f t="shared" si="10"/>
        <v>0</v>
      </c>
      <c r="H352" s="80"/>
      <c r="I352" s="80"/>
      <c r="J352" s="80">
        <f t="shared" si="11"/>
        <v>0</v>
      </c>
      <c r="K352" s="24"/>
      <c r="L352" s="80"/>
    </row>
    <row r="353" spans="1:12" ht="16.2" customHeight="1" thickBot="1" x14ac:dyDescent="0.35">
      <c r="A353" s="80" t="s">
        <v>460</v>
      </c>
      <c r="B353" s="80" t="s">
        <v>2332</v>
      </c>
      <c r="C353" s="80" t="s">
        <v>1202</v>
      </c>
      <c r="D353" s="80" t="s">
        <v>1258</v>
      </c>
      <c r="E353" s="80"/>
      <c r="F353" s="80"/>
      <c r="G353" s="80">
        <f t="shared" si="10"/>
        <v>0</v>
      </c>
      <c r="H353" s="80"/>
      <c r="I353" s="80"/>
      <c r="J353" s="80">
        <f t="shared" si="11"/>
        <v>0</v>
      </c>
      <c r="K353" s="80"/>
      <c r="L353" s="80"/>
    </row>
    <row r="354" spans="1:12" ht="16.2" customHeight="1" thickBot="1" x14ac:dyDescent="0.35">
      <c r="A354" s="80" t="s">
        <v>461</v>
      </c>
      <c r="B354" s="80" t="s">
        <v>1203</v>
      </c>
      <c r="C354" s="80" t="s">
        <v>2333</v>
      </c>
      <c r="D354" s="80" t="s">
        <v>1258</v>
      </c>
      <c r="E354" s="80">
        <v>75</v>
      </c>
      <c r="F354" s="80">
        <v>75</v>
      </c>
      <c r="G354" s="80">
        <f t="shared" si="10"/>
        <v>0</v>
      </c>
      <c r="H354" s="80"/>
      <c r="I354" s="80"/>
      <c r="J354" s="80">
        <f t="shared" si="11"/>
        <v>0</v>
      </c>
      <c r="K354" s="24"/>
      <c r="L354" s="80"/>
    </row>
    <row r="355" spans="1:12" ht="16.2" customHeight="1" thickBot="1" x14ac:dyDescent="0.35">
      <c r="A355" s="80" t="s">
        <v>461</v>
      </c>
      <c r="B355" s="80" t="s">
        <v>1203</v>
      </c>
      <c r="C355" s="80" t="s">
        <v>2334</v>
      </c>
      <c r="D355" s="80" t="s">
        <v>1258</v>
      </c>
      <c r="E355" s="80"/>
      <c r="F355" s="80"/>
      <c r="G355" s="80">
        <f t="shared" si="10"/>
        <v>0</v>
      </c>
      <c r="H355" s="80">
        <v>22</v>
      </c>
      <c r="I355" s="80">
        <v>22</v>
      </c>
      <c r="J355" s="80">
        <f t="shared" si="11"/>
        <v>0</v>
      </c>
      <c r="K355" s="80"/>
      <c r="L355" s="80"/>
    </row>
    <row r="356" spans="1:12" ht="16.2" customHeight="1" thickBot="1" x14ac:dyDescent="0.35">
      <c r="A356" s="80" t="s">
        <v>462</v>
      </c>
      <c r="B356" s="80" t="s">
        <v>463</v>
      </c>
      <c r="C356" s="80" t="s">
        <v>464</v>
      </c>
      <c r="D356" s="80" t="s">
        <v>1258</v>
      </c>
      <c r="E356" s="80"/>
      <c r="F356" s="80"/>
      <c r="G356" s="80">
        <f t="shared" si="10"/>
        <v>0</v>
      </c>
      <c r="H356" s="80"/>
      <c r="I356" s="80"/>
      <c r="J356" s="80">
        <f t="shared" si="11"/>
        <v>0</v>
      </c>
      <c r="K356" s="24"/>
      <c r="L356" s="80"/>
    </row>
    <row r="357" spans="1:12" ht="16.2" customHeight="1" thickBot="1" x14ac:dyDescent="0.35">
      <c r="A357" s="80" t="s">
        <v>462</v>
      </c>
      <c r="B357" s="80" t="s">
        <v>463</v>
      </c>
      <c r="C357" s="80" t="s">
        <v>467</v>
      </c>
      <c r="D357" s="80" t="s">
        <v>1258</v>
      </c>
      <c r="E357" s="80">
        <v>6</v>
      </c>
      <c r="F357" s="80">
        <v>6</v>
      </c>
      <c r="G357" s="80">
        <f t="shared" si="10"/>
        <v>0</v>
      </c>
      <c r="H357" s="80"/>
      <c r="I357" s="80"/>
      <c r="J357" s="80">
        <f t="shared" si="11"/>
        <v>0</v>
      </c>
      <c r="K357" s="80"/>
      <c r="L357" s="80"/>
    </row>
    <row r="358" spans="1:12" ht="16.2" customHeight="1" thickBot="1" x14ac:dyDescent="0.35">
      <c r="A358" s="80" t="s">
        <v>462</v>
      </c>
      <c r="B358" s="80" t="s">
        <v>463</v>
      </c>
      <c r="C358" s="80" t="s">
        <v>465</v>
      </c>
      <c r="D358" s="80" t="s">
        <v>1258</v>
      </c>
      <c r="E358" s="80"/>
      <c r="F358" s="80"/>
      <c r="G358" s="80">
        <f t="shared" si="10"/>
        <v>0</v>
      </c>
      <c r="H358" s="80"/>
      <c r="I358" s="80"/>
      <c r="J358" s="80">
        <f t="shared" si="11"/>
        <v>0</v>
      </c>
      <c r="K358" s="80"/>
      <c r="L358" s="80"/>
    </row>
    <row r="359" spans="1:12" ht="16.2" customHeight="1" thickBot="1" x14ac:dyDescent="0.35">
      <c r="A359" s="80" t="s">
        <v>462</v>
      </c>
      <c r="B359" s="80" t="s">
        <v>463</v>
      </c>
      <c r="C359" s="80" t="s">
        <v>466</v>
      </c>
      <c r="D359" s="80" t="s">
        <v>1258</v>
      </c>
      <c r="E359" s="80"/>
      <c r="F359" s="80"/>
      <c r="G359" s="80">
        <f t="shared" si="10"/>
        <v>0</v>
      </c>
      <c r="H359" s="80"/>
      <c r="I359" s="80"/>
      <c r="J359" s="80">
        <f t="shared" si="11"/>
        <v>0</v>
      </c>
      <c r="K359" s="80"/>
      <c r="L359" s="80"/>
    </row>
    <row r="360" spans="1:12" ht="16.2" customHeight="1" thickBot="1" x14ac:dyDescent="0.35">
      <c r="A360" s="80" t="s">
        <v>468</v>
      </c>
      <c r="B360" s="80" t="s">
        <v>72</v>
      </c>
      <c r="C360" s="80" t="s">
        <v>469</v>
      </c>
      <c r="D360" s="80" t="s">
        <v>1258</v>
      </c>
      <c r="E360" s="80">
        <v>34</v>
      </c>
      <c r="F360" s="80">
        <v>34</v>
      </c>
      <c r="G360" s="80">
        <f t="shared" si="10"/>
        <v>0</v>
      </c>
      <c r="H360" s="80"/>
      <c r="I360" s="80"/>
      <c r="J360" s="80">
        <f t="shared" si="11"/>
        <v>0</v>
      </c>
      <c r="K360" s="24"/>
      <c r="L360" s="80"/>
    </row>
    <row r="361" spans="1:12" ht="16.2" customHeight="1" thickBot="1" x14ac:dyDescent="0.35">
      <c r="A361" s="80" t="s">
        <v>468</v>
      </c>
      <c r="B361" s="80" t="s">
        <v>72</v>
      </c>
      <c r="C361" s="80" t="s">
        <v>470</v>
      </c>
      <c r="D361" s="80" t="s">
        <v>1258</v>
      </c>
      <c r="E361" s="80"/>
      <c r="F361" s="80"/>
      <c r="G361" s="80">
        <f t="shared" si="10"/>
        <v>0</v>
      </c>
      <c r="H361" s="80">
        <v>10</v>
      </c>
      <c r="I361" s="80">
        <v>10</v>
      </c>
      <c r="J361" s="80">
        <f t="shared" si="11"/>
        <v>0</v>
      </c>
      <c r="K361" s="80"/>
      <c r="L361" s="80"/>
    </row>
    <row r="362" spans="1:12" ht="16.2" customHeight="1" thickBot="1" x14ac:dyDescent="0.35">
      <c r="A362" s="80" t="s">
        <v>468</v>
      </c>
      <c r="B362" s="80" t="s">
        <v>72</v>
      </c>
      <c r="C362" s="80" t="s">
        <v>2335</v>
      </c>
      <c r="D362" s="80" t="s">
        <v>1258</v>
      </c>
      <c r="E362" s="80"/>
      <c r="F362" s="80"/>
      <c r="G362" s="80">
        <f t="shared" si="10"/>
        <v>0</v>
      </c>
      <c r="H362" s="80">
        <v>9</v>
      </c>
      <c r="I362" s="80">
        <v>9</v>
      </c>
      <c r="J362" s="80">
        <f t="shared" si="11"/>
        <v>0</v>
      </c>
      <c r="K362" s="80"/>
      <c r="L362" s="80"/>
    </row>
    <row r="363" spans="1:12" ht="16.2" customHeight="1" thickBot="1" x14ac:dyDescent="0.35">
      <c r="A363" s="80" t="s">
        <v>468</v>
      </c>
      <c r="B363" s="80" t="s">
        <v>72</v>
      </c>
      <c r="C363" s="80" t="s">
        <v>2336</v>
      </c>
      <c r="D363" s="80" t="s">
        <v>1258</v>
      </c>
      <c r="E363" s="80">
        <v>10</v>
      </c>
      <c r="F363" s="80">
        <v>10</v>
      </c>
      <c r="G363" s="80">
        <f t="shared" si="10"/>
        <v>0</v>
      </c>
      <c r="H363" s="80"/>
      <c r="I363" s="80"/>
      <c r="J363" s="80">
        <f t="shared" si="11"/>
        <v>0</v>
      </c>
      <c r="K363" s="80"/>
      <c r="L363" s="80"/>
    </row>
    <row r="364" spans="1:12" ht="16.2" customHeight="1" thickBot="1" x14ac:dyDescent="0.35">
      <c r="A364" s="80" t="s">
        <v>473</v>
      </c>
      <c r="B364" s="80" t="s">
        <v>89</v>
      </c>
      <c r="C364" s="80" t="s">
        <v>475</v>
      </c>
      <c r="D364" s="80" t="s">
        <v>1258</v>
      </c>
      <c r="E364" s="80"/>
      <c r="F364" s="80"/>
      <c r="G364" s="80">
        <f t="shared" si="10"/>
        <v>0</v>
      </c>
      <c r="H364" s="80">
        <v>11</v>
      </c>
      <c r="I364" s="80">
        <v>11</v>
      </c>
      <c r="J364" s="80">
        <f t="shared" si="11"/>
        <v>0</v>
      </c>
      <c r="K364" s="24"/>
      <c r="L364" s="80"/>
    </row>
    <row r="365" spans="1:12" ht="16.2" customHeight="1" thickBot="1" x14ac:dyDescent="0.35">
      <c r="A365" s="80" t="s">
        <v>473</v>
      </c>
      <c r="B365" s="80" t="s">
        <v>89</v>
      </c>
      <c r="C365" s="80" t="s">
        <v>474</v>
      </c>
      <c r="D365" s="80" t="s">
        <v>1258</v>
      </c>
      <c r="E365" s="80">
        <v>24</v>
      </c>
      <c r="F365" s="80">
        <v>24</v>
      </c>
      <c r="G365" s="80">
        <f t="shared" si="10"/>
        <v>0</v>
      </c>
      <c r="H365" s="80"/>
      <c r="I365" s="80"/>
      <c r="J365" s="80">
        <f t="shared" si="11"/>
        <v>0</v>
      </c>
      <c r="K365" s="80"/>
      <c r="L365" s="80"/>
    </row>
    <row r="366" spans="1:12" ht="16.2" customHeight="1" thickBot="1" x14ac:dyDescent="0.35">
      <c r="A366" s="80" t="s">
        <v>478</v>
      </c>
      <c r="B366" s="80" t="s">
        <v>479</v>
      </c>
      <c r="C366" s="80" t="s">
        <v>2337</v>
      </c>
      <c r="D366" s="80" t="s">
        <v>1258</v>
      </c>
      <c r="E366" s="80"/>
      <c r="F366" s="80"/>
      <c r="G366" s="80">
        <f t="shared" si="10"/>
        <v>0</v>
      </c>
      <c r="H366" s="80">
        <v>9</v>
      </c>
      <c r="I366" s="80">
        <v>9</v>
      </c>
      <c r="J366" s="80">
        <f t="shared" si="11"/>
        <v>0</v>
      </c>
      <c r="K366" s="24"/>
      <c r="L366" s="80"/>
    </row>
    <row r="367" spans="1:12" ht="16.2" customHeight="1" thickBot="1" x14ac:dyDescent="0.35">
      <c r="A367" s="80" t="s">
        <v>478</v>
      </c>
      <c r="B367" s="80" t="s">
        <v>479</v>
      </c>
      <c r="C367" s="80" t="s">
        <v>2338</v>
      </c>
      <c r="D367" s="80" t="s">
        <v>1258</v>
      </c>
      <c r="E367" s="80"/>
      <c r="F367" s="80"/>
      <c r="G367" s="80">
        <f t="shared" si="10"/>
        <v>0</v>
      </c>
      <c r="H367" s="80">
        <v>4</v>
      </c>
      <c r="I367" s="80">
        <v>4</v>
      </c>
      <c r="J367" s="80">
        <f t="shared" si="11"/>
        <v>0</v>
      </c>
      <c r="K367" s="80"/>
      <c r="L367" s="80"/>
    </row>
    <row r="368" spans="1:12" ht="16.2" customHeight="1" thickBot="1" x14ac:dyDescent="0.35">
      <c r="A368" s="80" t="s">
        <v>478</v>
      </c>
      <c r="B368" s="80" t="s">
        <v>479</v>
      </c>
      <c r="C368" s="80" t="s">
        <v>2339</v>
      </c>
      <c r="D368" s="80"/>
      <c r="E368" s="80">
        <v>15</v>
      </c>
      <c r="F368" s="80">
        <v>15</v>
      </c>
      <c r="G368" s="80">
        <f t="shared" si="10"/>
        <v>0</v>
      </c>
      <c r="H368" s="80"/>
      <c r="I368" s="80"/>
      <c r="J368" s="80">
        <f t="shared" si="11"/>
        <v>0</v>
      </c>
      <c r="K368" s="80"/>
      <c r="L368" s="80"/>
    </row>
    <row r="369" spans="1:12" ht="16.2" customHeight="1" thickBot="1" x14ac:dyDescent="0.35">
      <c r="A369" s="80" t="s">
        <v>478</v>
      </c>
      <c r="B369" s="80" t="s">
        <v>479</v>
      </c>
      <c r="C369" s="80" t="s">
        <v>2340</v>
      </c>
      <c r="D369" s="80" t="s">
        <v>1258</v>
      </c>
      <c r="E369" s="80">
        <v>30</v>
      </c>
      <c r="F369" s="80">
        <v>30</v>
      </c>
      <c r="G369" s="80">
        <f t="shared" si="10"/>
        <v>0</v>
      </c>
      <c r="H369" s="80"/>
      <c r="I369" s="80"/>
      <c r="J369" s="80">
        <f t="shared" si="11"/>
        <v>0</v>
      </c>
      <c r="K369" s="80"/>
      <c r="L369" s="80"/>
    </row>
    <row r="370" spans="1:12" ht="16.2" customHeight="1" thickBot="1" x14ac:dyDescent="0.35">
      <c r="A370" s="80" t="s">
        <v>480</v>
      </c>
      <c r="B370" s="80" t="s">
        <v>94</v>
      </c>
      <c r="C370" s="80" t="s">
        <v>481</v>
      </c>
      <c r="D370" s="80" t="s">
        <v>1258</v>
      </c>
      <c r="E370" s="80"/>
      <c r="F370" s="80"/>
      <c r="G370" s="80">
        <f t="shared" si="10"/>
        <v>0</v>
      </c>
      <c r="H370" s="80">
        <v>2</v>
      </c>
      <c r="I370" s="80">
        <v>2</v>
      </c>
      <c r="J370" s="80">
        <f t="shared" si="11"/>
        <v>0</v>
      </c>
      <c r="K370" s="24"/>
      <c r="L370" s="80"/>
    </row>
    <row r="371" spans="1:12" ht="16.2" customHeight="1" thickBot="1" x14ac:dyDescent="0.35">
      <c r="A371" s="80" t="s">
        <v>480</v>
      </c>
      <c r="B371" s="80" t="s">
        <v>94</v>
      </c>
      <c r="C371" s="80" t="s">
        <v>482</v>
      </c>
      <c r="D371" s="80" t="s">
        <v>1258</v>
      </c>
      <c r="E371" s="80">
        <v>11</v>
      </c>
      <c r="F371" s="80">
        <v>11</v>
      </c>
      <c r="G371" s="80">
        <f t="shared" si="10"/>
        <v>0</v>
      </c>
      <c r="H371" s="80"/>
      <c r="I371" s="80"/>
      <c r="J371" s="80">
        <f t="shared" si="11"/>
        <v>0</v>
      </c>
      <c r="K371" s="80"/>
      <c r="L371" s="80"/>
    </row>
    <row r="372" spans="1:12" ht="16.2" customHeight="1" thickBot="1" x14ac:dyDescent="0.35">
      <c r="A372" s="80" t="s">
        <v>483</v>
      </c>
      <c r="B372" s="80" t="s">
        <v>484</v>
      </c>
      <c r="C372" s="80" t="s">
        <v>486</v>
      </c>
      <c r="D372" s="80" t="s">
        <v>1258</v>
      </c>
      <c r="E372" s="80"/>
      <c r="F372" s="80"/>
      <c r="G372" s="80">
        <f t="shared" si="10"/>
        <v>0</v>
      </c>
      <c r="H372" s="80"/>
      <c r="I372" s="80"/>
      <c r="J372" s="80">
        <f t="shared" si="11"/>
        <v>0</v>
      </c>
      <c r="K372" s="24"/>
      <c r="L372" s="80"/>
    </row>
    <row r="373" spans="1:12" ht="16.2" customHeight="1" thickBot="1" x14ac:dyDescent="0.35">
      <c r="A373" s="80" t="s">
        <v>483</v>
      </c>
      <c r="B373" s="80" t="s">
        <v>484</v>
      </c>
      <c r="C373" s="80" t="s">
        <v>485</v>
      </c>
      <c r="D373" s="80" t="s">
        <v>1258</v>
      </c>
      <c r="E373" s="80"/>
      <c r="F373" s="80"/>
      <c r="G373" s="80">
        <f t="shared" si="10"/>
        <v>0</v>
      </c>
      <c r="H373" s="80"/>
      <c r="I373" s="80"/>
      <c r="J373" s="80">
        <f t="shared" si="11"/>
        <v>0</v>
      </c>
      <c r="K373" s="80"/>
      <c r="L373" s="80"/>
    </row>
    <row r="374" spans="1:12" ht="16.2" customHeight="1" thickBot="1" x14ac:dyDescent="0.35">
      <c r="A374" s="80" t="s">
        <v>488</v>
      </c>
      <c r="B374" s="80" t="s">
        <v>14</v>
      </c>
      <c r="C374" s="80" t="s">
        <v>492</v>
      </c>
      <c r="D374" s="80" t="s">
        <v>1258</v>
      </c>
      <c r="E374" s="80"/>
      <c r="F374" s="80"/>
      <c r="G374" s="80">
        <f t="shared" si="10"/>
        <v>0</v>
      </c>
      <c r="H374" s="80">
        <v>6</v>
      </c>
      <c r="I374" s="80">
        <v>6</v>
      </c>
      <c r="J374" s="80">
        <f t="shared" si="11"/>
        <v>0</v>
      </c>
      <c r="K374" s="24"/>
      <c r="L374" s="80"/>
    </row>
    <row r="375" spans="1:12" ht="16.2" customHeight="1" thickBot="1" x14ac:dyDescent="0.35">
      <c r="A375" s="80" t="s">
        <v>488</v>
      </c>
      <c r="B375" s="80" t="s">
        <v>14</v>
      </c>
      <c r="C375" s="80" t="s">
        <v>489</v>
      </c>
      <c r="D375" s="80" t="s">
        <v>1258</v>
      </c>
      <c r="E375" s="80">
        <v>2</v>
      </c>
      <c r="F375" s="80">
        <v>2</v>
      </c>
      <c r="G375" s="80">
        <f t="shared" si="10"/>
        <v>0</v>
      </c>
      <c r="H375" s="80"/>
      <c r="I375" s="80"/>
      <c r="J375" s="80">
        <f t="shared" si="11"/>
        <v>0</v>
      </c>
      <c r="K375" s="80"/>
      <c r="L375" s="80"/>
    </row>
    <row r="376" spans="1:12" ht="16.2" customHeight="1" thickBot="1" x14ac:dyDescent="0.35">
      <c r="A376" s="80" t="s">
        <v>488</v>
      </c>
      <c r="B376" s="80" t="s">
        <v>14</v>
      </c>
      <c r="C376" s="80" t="s">
        <v>490</v>
      </c>
      <c r="D376" s="80" t="s">
        <v>1258</v>
      </c>
      <c r="E376" s="80"/>
      <c r="F376" s="80"/>
      <c r="G376" s="80">
        <f t="shared" si="10"/>
        <v>0</v>
      </c>
      <c r="H376" s="80">
        <v>7</v>
      </c>
      <c r="I376" s="80">
        <v>7</v>
      </c>
      <c r="J376" s="80">
        <f t="shared" si="11"/>
        <v>0</v>
      </c>
      <c r="K376" s="80"/>
      <c r="L376" s="80"/>
    </row>
    <row r="377" spans="1:12" ht="16.2" customHeight="1" thickBot="1" x14ac:dyDescent="0.35">
      <c r="A377" s="80" t="s">
        <v>488</v>
      </c>
      <c r="B377" s="80" t="s">
        <v>14</v>
      </c>
      <c r="C377" s="80" t="s">
        <v>491</v>
      </c>
      <c r="D377" s="80" t="s">
        <v>1258</v>
      </c>
      <c r="E377" s="80">
        <v>13</v>
      </c>
      <c r="F377" s="80">
        <v>13</v>
      </c>
      <c r="G377" s="80">
        <f t="shared" si="10"/>
        <v>0</v>
      </c>
      <c r="H377" s="80"/>
      <c r="I377" s="80"/>
      <c r="J377" s="80">
        <f t="shared" si="11"/>
        <v>0</v>
      </c>
      <c r="K377" s="80"/>
      <c r="L377" s="80"/>
    </row>
    <row r="378" spans="1:12" ht="16.2" customHeight="1" thickBot="1" x14ac:dyDescent="0.35">
      <c r="A378" s="80" t="s">
        <v>493</v>
      </c>
      <c r="B378" s="80" t="s">
        <v>494</v>
      </c>
      <c r="C378" s="80" t="s">
        <v>2341</v>
      </c>
      <c r="D378" s="80" t="s">
        <v>1258</v>
      </c>
      <c r="E378" s="80"/>
      <c r="F378" s="80"/>
      <c r="G378" s="80">
        <f t="shared" si="10"/>
        <v>0</v>
      </c>
      <c r="H378" s="80"/>
      <c r="I378" s="80"/>
      <c r="J378" s="80">
        <f t="shared" si="11"/>
        <v>0</v>
      </c>
      <c r="K378" s="24"/>
      <c r="L378" s="80"/>
    </row>
    <row r="379" spans="1:12" ht="16.2" customHeight="1" thickBot="1" x14ac:dyDescent="0.35">
      <c r="A379" s="80" t="s">
        <v>493</v>
      </c>
      <c r="B379" s="80" t="s">
        <v>494</v>
      </c>
      <c r="C379" s="80" t="s">
        <v>2342</v>
      </c>
      <c r="D379" s="80" t="s">
        <v>1258</v>
      </c>
      <c r="E379" s="80"/>
      <c r="F379" s="80"/>
      <c r="G379" s="80">
        <f t="shared" si="10"/>
        <v>0</v>
      </c>
      <c r="H379" s="80"/>
      <c r="I379" s="80"/>
      <c r="J379" s="80">
        <f t="shared" si="11"/>
        <v>0</v>
      </c>
      <c r="K379" s="80"/>
      <c r="L379" s="80"/>
    </row>
    <row r="380" spans="1:12" ht="16.2" customHeight="1" thickBot="1" x14ac:dyDescent="0.35">
      <c r="A380" s="80" t="s">
        <v>496</v>
      </c>
      <c r="B380" s="80" t="s">
        <v>95</v>
      </c>
      <c r="C380" s="80" t="s">
        <v>2343</v>
      </c>
      <c r="D380" s="80" t="s">
        <v>1258</v>
      </c>
      <c r="E380" s="80">
        <v>35</v>
      </c>
      <c r="F380" s="80">
        <v>35</v>
      </c>
      <c r="G380" s="80">
        <f t="shared" si="10"/>
        <v>0</v>
      </c>
      <c r="H380" s="80"/>
      <c r="I380" s="80"/>
      <c r="J380" s="80">
        <f t="shared" si="11"/>
        <v>0</v>
      </c>
      <c r="K380" s="24"/>
      <c r="L380" s="80"/>
    </row>
    <row r="381" spans="1:12" ht="16.2" customHeight="1" thickBot="1" x14ac:dyDescent="0.35">
      <c r="A381" s="80" t="s">
        <v>496</v>
      </c>
      <c r="B381" s="80" t="s">
        <v>95</v>
      </c>
      <c r="C381" s="80" t="s">
        <v>2344</v>
      </c>
      <c r="D381" s="80"/>
      <c r="E381" s="80">
        <v>13</v>
      </c>
      <c r="F381" s="80">
        <v>13</v>
      </c>
      <c r="G381" s="80">
        <f t="shared" si="10"/>
        <v>0</v>
      </c>
      <c r="H381" s="80"/>
      <c r="I381" s="80"/>
      <c r="J381" s="80">
        <f t="shared" si="11"/>
        <v>0</v>
      </c>
      <c r="K381" s="80"/>
      <c r="L381" s="80"/>
    </row>
    <row r="382" spans="1:12" ht="16.2" customHeight="1" thickBot="1" x14ac:dyDescent="0.35">
      <c r="A382" s="80" t="s">
        <v>496</v>
      </c>
      <c r="B382" s="80" t="s">
        <v>95</v>
      </c>
      <c r="C382" s="80" t="s">
        <v>2345</v>
      </c>
      <c r="D382" s="80" t="s">
        <v>1258</v>
      </c>
      <c r="E382" s="80"/>
      <c r="F382" s="80"/>
      <c r="G382" s="80">
        <f t="shared" si="10"/>
        <v>0</v>
      </c>
      <c r="H382" s="80">
        <v>19</v>
      </c>
      <c r="I382" s="80">
        <v>19</v>
      </c>
      <c r="J382" s="80">
        <f t="shared" si="11"/>
        <v>0</v>
      </c>
      <c r="K382" s="80"/>
      <c r="L382" s="80"/>
    </row>
    <row r="383" spans="1:12" ht="16.2" customHeight="1" thickBot="1" x14ac:dyDescent="0.35">
      <c r="A383" s="80" t="s">
        <v>496</v>
      </c>
      <c r="B383" s="80" t="s">
        <v>95</v>
      </c>
      <c r="C383" s="80" t="s">
        <v>2346</v>
      </c>
      <c r="D383" s="80" t="s">
        <v>1258</v>
      </c>
      <c r="E383" s="80"/>
      <c r="F383" s="80"/>
      <c r="G383" s="80">
        <f t="shared" si="10"/>
        <v>0</v>
      </c>
      <c r="H383" s="80">
        <v>6</v>
      </c>
      <c r="I383" s="80">
        <v>6</v>
      </c>
      <c r="J383" s="80">
        <f t="shared" si="11"/>
        <v>0</v>
      </c>
      <c r="K383" s="80"/>
      <c r="L383" s="80"/>
    </row>
    <row r="384" spans="1:12" ht="16.2" customHeight="1" thickBot="1" x14ac:dyDescent="0.35">
      <c r="A384" s="80" t="s">
        <v>497</v>
      </c>
      <c r="B384" s="80" t="s">
        <v>75</v>
      </c>
      <c r="C384" s="80" t="s">
        <v>498</v>
      </c>
      <c r="D384" s="80" t="s">
        <v>1258</v>
      </c>
      <c r="E384" s="80"/>
      <c r="F384" s="80"/>
      <c r="G384" s="80">
        <f t="shared" si="10"/>
        <v>0</v>
      </c>
      <c r="H384" s="80"/>
      <c r="I384" s="80"/>
      <c r="J384" s="80">
        <f t="shared" si="11"/>
        <v>0</v>
      </c>
      <c r="K384" s="24"/>
      <c r="L384" s="80"/>
    </row>
    <row r="385" spans="1:12" ht="16.2" customHeight="1" thickBot="1" x14ac:dyDescent="0.35">
      <c r="A385" s="80" t="s">
        <v>497</v>
      </c>
      <c r="B385" s="80" t="s">
        <v>75</v>
      </c>
      <c r="C385" s="80" t="s">
        <v>499</v>
      </c>
      <c r="D385" s="80" t="s">
        <v>1258</v>
      </c>
      <c r="E385" s="80"/>
      <c r="F385" s="80"/>
      <c r="G385" s="80">
        <f t="shared" si="10"/>
        <v>0</v>
      </c>
      <c r="H385" s="80"/>
      <c r="I385" s="80"/>
      <c r="J385" s="80">
        <f t="shared" si="11"/>
        <v>0</v>
      </c>
      <c r="K385" s="80"/>
      <c r="L385" s="80"/>
    </row>
    <row r="386" spans="1:12" ht="16.2" customHeight="1" thickBot="1" x14ac:dyDescent="0.35">
      <c r="A386" s="80" t="s">
        <v>497</v>
      </c>
      <c r="B386" s="80" t="s">
        <v>75</v>
      </c>
      <c r="C386" s="80" t="s">
        <v>500</v>
      </c>
      <c r="D386" s="80" t="s">
        <v>1258</v>
      </c>
      <c r="E386" s="80"/>
      <c r="F386" s="80"/>
      <c r="G386" s="80">
        <f t="shared" si="10"/>
        <v>0</v>
      </c>
      <c r="H386" s="80"/>
      <c r="I386" s="80"/>
      <c r="J386" s="80">
        <f t="shared" si="11"/>
        <v>0</v>
      </c>
      <c r="K386" s="80"/>
      <c r="L386" s="80"/>
    </row>
    <row r="387" spans="1:12" ht="16.2" customHeight="1" thickBot="1" x14ac:dyDescent="0.35">
      <c r="A387" s="80" t="s">
        <v>497</v>
      </c>
      <c r="B387" s="80" t="s">
        <v>75</v>
      </c>
      <c r="C387" s="80" t="s">
        <v>501</v>
      </c>
      <c r="D387" s="80" t="s">
        <v>1258</v>
      </c>
      <c r="E387" s="80"/>
      <c r="F387" s="80"/>
      <c r="G387" s="80">
        <f t="shared" si="10"/>
        <v>0</v>
      </c>
      <c r="H387" s="80"/>
      <c r="I387" s="80"/>
      <c r="J387" s="80">
        <f t="shared" si="11"/>
        <v>0</v>
      </c>
      <c r="K387" s="80"/>
      <c r="L387" s="80"/>
    </row>
    <row r="388" spans="1:12" ht="16.2" customHeight="1" thickBot="1" x14ac:dyDescent="0.35">
      <c r="A388" s="80" t="s">
        <v>502</v>
      </c>
      <c r="B388" s="80" t="s">
        <v>503</v>
      </c>
      <c r="C388" s="80" t="s">
        <v>504</v>
      </c>
      <c r="D388" s="80" t="s">
        <v>1258</v>
      </c>
      <c r="E388" s="80"/>
      <c r="F388" s="80"/>
      <c r="G388" s="80">
        <f t="shared" si="10"/>
        <v>0</v>
      </c>
      <c r="H388" s="80"/>
      <c r="I388" s="80"/>
      <c r="J388" s="80">
        <f t="shared" si="11"/>
        <v>0</v>
      </c>
      <c r="K388" s="24"/>
      <c r="L388" s="80"/>
    </row>
    <row r="389" spans="1:12" ht="16.2" customHeight="1" thickBot="1" x14ac:dyDescent="0.35">
      <c r="A389" s="80" t="s">
        <v>502</v>
      </c>
      <c r="B389" s="80" t="s">
        <v>503</v>
      </c>
      <c r="C389" s="80" t="s">
        <v>505</v>
      </c>
      <c r="D389" s="80" t="s">
        <v>1258</v>
      </c>
      <c r="E389" s="80"/>
      <c r="F389" s="80"/>
      <c r="G389" s="80">
        <f t="shared" si="10"/>
        <v>0</v>
      </c>
      <c r="H389" s="80"/>
      <c r="I389" s="80"/>
      <c r="J389" s="80">
        <f t="shared" si="11"/>
        <v>0</v>
      </c>
      <c r="K389" s="80"/>
      <c r="L389" s="80"/>
    </row>
    <row r="390" spans="1:12" ht="16.2" customHeight="1" thickBot="1" x14ac:dyDescent="0.35">
      <c r="A390" s="80" t="s">
        <v>508</v>
      </c>
      <c r="B390" s="80" t="s">
        <v>2347</v>
      </c>
      <c r="C390" s="80" t="s">
        <v>2348</v>
      </c>
      <c r="D390" s="80"/>
      <c r="E390" s="80">
        <v>4</v>
      </c>
      <c r="F390" s="80">
        <v>4</v>
      </c>
      <c r="G390" s="80">
        <f t="shared" si="10"/>
        <v>0</v>
      </c>
      <c r="H390" s="80"/>
      <c r="I390" s="80"/>
      <c r="J390" s="80">
        <f t="shared" si="11"/>
        <v>0</v>
      </c>
      <c r="K390" s="24"/>
      <c r="L390" s="80"/>
    </row>
    <row r="391" spans="1:12" ht="16.2" customHeight="1" thickBot="1" x14ac:dyDescent="0.35">
      <c r="A391" s="80" t="s">
        <v>508</v>
      </c>
      <c r="B391" s="80" t="s">
        <v>2347</v>
      </c>
      <c r="C391" s="80" t="s">
        <v>2349</v>
      </c>
      <c r="D391" s="80"/>
      <c r="E391" s="80"/>
      <c r="F391" s="80"/>
      <c r="G391" s="80">
        <f t="shared" si="10"/>
        <v>0</v>
      </c>
      <c r="H391" s="80">
        <v>2</v>
      </c>
      <c r="I391" s="80">
        <v>2</v>
      </c>
      <c r="J391" s="80">
        <f t="shared" si="11"/>
        <v>0</v>
      </c>
      <c r="K391" s="80"/>
      <c r="L391" s="80"/>
    </row>
    <row r="392" spans="1:12" ht="16.2" customHeight="1" thickBot="1" x14ac:dyDescent="0.35">
      <c r="A392" s="80" t="s">
        <v>510</v>
      </c>
      <c r="B392" s="80" t="s">
        <v>511</v>
      </c>
      <c r="C392" s="80" t="s">
        <v>513</v>
      </c>
      <c r="D392" s="80" t="s">
        <v>1258</v>
      </c>
      <c r="E392" s="80"/>
      <c r="F392" s="80"/>
      <c r="G392" s="80">
        <f t="shared" ref="G392:G455" si="12">F392-E392</f>
        <v>0</v>
      </c>
      <c r="H392" s="80"/>
      <c r="I392" s="80"/>
      <c r="J392" s="80">
        <f t="shared" ref="J392:J455" si="13">I392-H392</f>
        <v>0</v>
      </c>
      <c r="K392" s="24"/>
      <c r="L392" s="80"/>
    </row>
    <row r="393" spans="1:12" ht="16.2" customHeight="1" thickBot="1" x14ac:dyDescent="0.35">
      <c r="A393" s="80" t="s">
        <v>510</v>
      </c>
      <c r="B393" s="80" t="s">
        <v>511</v>
      </c>
      <c r="C393" s="80" t="s">
        <v>512</v>
      </c>
      <c r="D393" s="80" t="s">
        <v>1258</v>
      </c>
      <c r="E393" s="80"/>
      <c r="F393" s="80"/>
      <c r="G393" s="80">
        <f t="shared" si="12"/>
        <v>0</v>
      </c>
      <c r="H393" s="80"/>
      <c r="I393" s="80"/>
      <c r="J393" s="80">
        <f t="shared" si="13"/>
        <v>0</v>
      </c>
      <c r="K393" s="80"/>
      <c r="L393" s="80"/>
    </row>
    <row r="394" spans="1:12" ht="16.2" customHeight="1" thickBot="1" x14ac:dyDescent="0.35">
      <c r="A394" s="80" t="s">
        <v>515</v>
      </c>
      <c r="B394" s="80" t="s">
        <v>516</v>
      </c>
      <c r="C394" s="80" t="s">
        <v>517</v>
      </c>
      <c r="D394" s="80" t="s">
        <v>1258</v>
      </c>
      <c r="E394" s="80">
        <v>4</v>
      </c>
      <c r="F394" s="80">
        <v>4</v>
      </c>
      <c r="G394" s="80">
        <f t="shared" si="12"/>
        <v>0</v>
      </c>
      <c r="H394" s="80"/>
      <c r="I394" s="80"/>
      <c r="J394" s="80">
        <f t="shared" si="13"/>
        <v>0</v>
      </c>
      <c r="K394" s="24"/>
      <c r="L394" s="80"/>
    </row>
    <row r="395" spans="1:12" ht="16.2" customHeight="1" thickBot="1" x14ac:dyDescent="0.35">
      <c r="A395" s="80" t="s">
        <v>515</v>
      </c>
      <c r="B395" s="80" t="s">
        <v>516</v>
      </c>
      <c r="C395" s="80" t="s">
        <v>518</v>
      </c>
      <c r="D395" s="80" t="s">
        <v>1258</v>
      </c>
      <c r="E395" s="80">
        <v>1</v>
      </c>
      <c r="F395" s="80">
        <v>1</v>
      </c>
      <c r="G395" s="80">
        <f t="shared" si="12"/>
        <v>0</v>
      </c>
      <c r="H395" s="80"/>
      <c r="I395" s="80"/>
      <c r="J395" s="80">
        <f t="shared" si="13"/>
        <v>0</v>
      </c>
      <c r="K395" s="80"/>
      <c r="L395" s="80"/>
    </row>
    <row r="396" spans="1:12" ht="16.2" customHeight="1" thickBot="1" x14ac:dyDescent="0.35">
      <c r="A396" s="80" t="s">
        <v>515</v>
      </c>
      <c r="B396" s="80" t="s">
        <v>516</v>
      </c>
      <c r="C396" s="80" t="s">
        <v>519</v>
      </c>
      <c r="D396" s="80" t="s">
        <v>1258</v>
      </c>
      <c r="E396" s="80"/>
      <c r="F396" s="80"/>
      <c r="G396" s="80">
        <f t="shared" si="12"/>
        <v>0</v>
      </c>
      <c r="H396" s="80"/>
      <c r="I396" s="80"/>
      <c r="J396" s="80">
        <f t="shared" si="13"/>
        <v>0</v>
      </c>
      <c r="K396" s="80"/>
      <c r="L396" s="80"/>
    </row>
    <row r="397" spans="1:12" ht="16.2" customHeight="1" thickBot="1" x14ac:dyDescent="0.35">
      <c r="A397" s="80" t="s">
        <v>515</v>
      </c>
      <c r="B397" s="80" t="s">
        <v>516</v>
      </c>
      <c r="C397" s="80" t="s">
        <v>520</v>
      </c>
      <c r="D397" s="80" t="s">
        <v>1258</v>
      </c>
      <c r="E397" s="80"/>
      <c r="F397" s="80"/>
      <c r="G397" s="80">
        <f t="shared" si="12"/>
        <v>0</v>
      </c>
      <c r="H397" s="80"/>
      <c r="I397" s="80"/>
      <c r="J397" s="80">
        <f t="shared" si="13"/>
        <v>0</v>
      </c>
      <c r="K397" s="80"/>
      <c r="L397" s="80"/>
    </row>
    <row r="398" spans="1:12" ht="16.2" customHeight="1" thickBot="1" x14ac:dyDescent="0.35">
      <c r="A398" s="80" t="s">
        <v>521</v>
      </c>
      <c r="B398" s="80" t="s">
        <v>1241</v>
      </c>
      <c r="C398" s="80" t="s">
        <v>1260</v>
      </c>
      <c r="D398" s="80" t="s">
        <v>1258</v>
      </c>
      <c r="E398" s="80">
        <v>5</v>
      </c>
      <c r="F398" s="80">
        <v>5</v>
      </c>
      <c r="G398" s="80">
        <f t="shared" si="12"/>
        <v>0</v>
      </c>
      <c r="H398" s="80"/>
      <c r="I398" s="80"/>
      <c r="J398" s="80">
        <f t="shared" si="13"/>
        <v>0</v>
      </c>
      <c r="K398" s="24"/>
      <c r="L398" s="80"/>
    </row>
    <row r="399" spans="1:12" ht="16.2" customHeight="1" thickBot="1" x14ac:dyDescent="0.35">
      <c r="A399" s="80" t="s">
        <v>521</v>
      </c>
      <c r="B399" s="80" t="s">
        <v>1241</v>
      </c>
      <c r="C399" s="80" t="s">
        <v>1261</v>
      </c>
      <c r="D399" s="80" t="s">
        <v>1258</v>
      </c>
      <c r="E399" s="80"/>
      <c r="F399" s="80"/>
      <c r="G399" s="80">
        <f t="shared" si="12"/>
        <v>0</v>
      </c>
      <c r="H399" s="80">
        <v>2</v>
      </c>
      <c r="I399" s="80">
        <v>2</v>
      </c>
      <c r="J399" s="80">
        <f t="shared" si="13"/>
        <v>0</v>
      </c>
      <c r="K399" s="80"/>
      <c r="L399" s="80"/>
    </row>
    <row r="400" spans="1:12" ht="16.2" customHeight="1" thickBot="1" x14ac:dyDescent="0.35">
      <c r="A400" s="80" t="s">
        <v>522</v>
      </c>
      <c r="B400" s="80" t="s">
        <v>523</v>
      </c>
      <c r="C400" s="80" t="s">
        <v>524</v>
      </c>
      <c r="D400" s="80" t="s">
        <v>1258</v>
      </c>
      <c r="E400" s="80">
        <v>7</v>
      </c>
      <c r="F400" s="80">
        <v>7</v>
      </c>
      <c r="G400" s="80">
        <f t="shared" si="12"/>
        <v>0</v>
      </c>
      <c r="H400" s="80"/>
      <c r="I400" s="80"/>
      <c r="J400" s="80">
        <f t="shared" si="13"/>
        <v>0</v>
      </c>
      <c r="K400" s="24"/>
      <c r="L400" s="80"/>
    </row>
    <row r="401" spans="1:12" ht="16.2" customHeight="1" thickBot="1" x14ac:dyDescent="0.35">
      <c r="A401" s="80" t="s">
        <v>522</v>
      </c>
      <c r="B401" s="80" t="s">
        <v>523</v>
      </c>
      <c r="C401" s="80" t="s">
        <v>525</v>
      </c>
      <c r="D401" s="80" t="s">
        <v>1258</v>
      </c>
      <c r="E401" s="80"/>
      <c r="F401" s="80"/>
      <c r="G401" s="80">
        <f t="shared" si="12"/>
        <v>0</v>
      </c>
      <c r="H401" s="80"/>
      <c r="I401" s="80"/>
      <c r="J401" s="80">
        <f t="shared" si="13"/>
        <v>0</v>
      </c>
      <c r="K401" s="80"/>
      <c r="L401" s="80"/>
    </row>
    <row r="402" spans="1:12" ht="16.2" customHeight="1" thickBot="1" x14ac:dyDescent="0.35">
      <c r="A402" s="80" t="s">
        <v>526</v>
      </c>
      <c r="B402" s="80" t="s">
        <v>527</v>
      </c>
      <c r="C402" s="80" t="s">
        <v>529</v>
      </c>
      <c r="D402" s="80" t="s">
        <v>1258</v>
      </c>
      <c r="E402" s="80"/>
      <c r="F402" s="80"/>
      <c r="G402" s="80">
        <f t="shared" si="12"/>
        <v>0</v>
      </c>
      <c r="H402" s="80">
        <v>2</v>
      </c>
      <c r="I402" s="80">
        <v>2</v>
      </c>
      <c r="J402" s="80">
        <f t="shared" si="13"/>
        <v>0</v>
      </c>
      <c r="K402" s="24"/>
      <c r="L402" s="80"/>
    </row>
    <row r="403" spans="1:12" ht="16.2" customHeight="1" thickBot="1" x14ac:dyDescent="0.35">
      <c r="A403" s="80" t="s">
        <v>526</v>
      </c>
      <c r="B403" s="80" t="s">
        <v>527</v>
      </c>
      <c r="C403" s="80" t="s">
        <v>531</v>
      </c>
      <c r="D403" s="80" t="s">
        <v>1258</v>
      </c>
      <c r="E403" s="80"/>
      <c r="F403" s="80"/>
      <c r="G403" s="80">
        <f t="shared" si="12"/>
        <v>0</v>
      </c>
      <c r="H403" s="80"/>
      <c r="I403" s="80"/>
      <c r="J403" s="80">
        <f t="shared" si="13"/>
        <v>0</v>
      </c>
      <c r="K403" s="80"/>
      <c r="L403" s="80"/>
    </row>
    <row r="404" spans="1:12" ht="16.2" customHeight="1" thickBot="1" x14ac:dyDescent="0.35">
      <c r="A404" s="80" t="s">
        <v>526</v>
      </c>
      <c r="B404" s="80" t="s">
        <v>527</v>
      </c>
      <c r="C404" s="80" t="s">
        <v>528</v>
      </c>
      <c r="D404" s="80" t="s">
        <v>1258</v>
      </c>
      <c r="E404" s="80"/>
      <c r="F404" s="80"/>
      <c r="G404" s="80">
        <f t="shared" si="12"/>
        <v>0</v>
      </c>
      <c r="H404" s="80">
        <v>3</v>
      </c>
      <c r="I404" s="80">
        <v>3</v>
      </c>
      <c r="J404" s="80">
        <f t="shared" si="13"/>
        <v>0</v>
      </c>
      <c r="K404" s="80"/>
      <c r="L404" s="80"/>
    </row>
    <row r="405" spans="1:12" ht="16.2" customHeight="1" thickBot="1" x14ac:dyDescent="0.35">
      <c r="A405" s="80" t="s">
        <v>526</v>
      </c>
      <c r="B405" s="80" t="s">
        <v>527</v>
      </c>
      <c r="C405" s="80" t="s">
        <v>530</v>
      </c>
      <c r="D405" s="80" t="s">
        <v>1258</v>
      </c>
      <c r="E405" s="80">
        <v>23</v>
      </c>
      <c r="F405" s="80">
        <v>23</v>
      </c>
      <c r="G405" s="80">
        <f t="shared" si="12"/>
        <v>0</v>
      </c>
      <c r="H405" s="80"/>
      <c r="I405" s="80"/>
      <c r="J405" s="80">
        <f t="shared" si="13"/>
        <v>0</v>
      </c>
      <c r="K405" s="80"/>
      <c r="L405" s="80"/>
    </row>
    <row r="406" spans="1:12" ht="16.2" customHeight="1" thickBot="1" x14ac:dyDescent="0.35">
      <c r="A406" s="80" t="s">
        <v>532</v>
      </c>
      <c r="B406" s="80" t="s">
        <v>533</v>
      </c>
      <c r="C406" s="80" t="s">
        <v>536</v>
      </c>
      <c r="D406" s="80" t="s">
        <v>1258</v>
      </c>
      <c r="E406" s="80"/>
      <c r="F406" s="80"/>
      <c r="G406" s="80">
        <f t="shared" si="12"/>
        <v>0</v>
      </c>
      <c r="H406" s="80">
        <v>11</v>
      </c>
      <c r="I406" s="80">
        <v>11</v>
      </c>
      <c r="J406" s="80">
        <f t="shared" si="13"/>
        <v>0</v>
      </c>
      <c r="K406" s="24"/>
      <c r="L406" s="80"/>
    </row>
    <row r="407" spans="1:12" ht="16.2" customHeight="1" thickBot="1" x14ac:dyDescent="0.35">
      <c r="A407" s="80" t="s">
        <v>532</v>
      </c>
      <c r="B407" s="80" t="s">
        <v>533</v>
      </c>
      <c r="C407" s="80" t="s">
        <v>534</v>
      </c>
      <c r="D407" s="80" t="s">
        <v>1258</v>
      </c>
      <c r="E407" s="80">
        <v>27</v>
      </c>
      <c r="F407" s="80">
        <v>27</v>
      </c>
      <c r="G407" s="80">
        <f t="shared" si="12"/>
        <v>0</v>
      </c>
      <c r="H407" s="80"/>
      <c r="I407" s="80"/>
      <c r="J407" s="80">
        <f t="shared" si="13"/>
        <v>0</v>
      </c>
      <c r="K407" s="80"/>
      <c r="L407" s="80"/>
    </row>
    <row r="408" spans="1:12" ht="16.2" customHeight="1" thickBot="1" x14ac:dyDescent="0.35">
      <c r="A408" s="80" t="s">
        <v>532</v>
      </c>
      <c r="B408" s="80" t="s">
        <v>533</v>
      </c>
      <c r="C408" s="80" t="s">
        <v>535</v>
      </c>
      <c r="D408" s="80" t="s">
        <v>1258</v>
      </c>
      <c r="E408" s="80">
        <v>16</v>
      </c>
      <c r="F408" s="80">
        <v>16</v>
      </c>
      <c r="G408" s="80">
        <f t="shared" si="12"/>
        <v>0</v>
      </c>
      <c r="H408" s="80"/>
      <c r="I408" s="80"/>
      <c r="J408" s="80">
        <f t="shared" si="13"/>
        <v>0</v>
      </c>
      <c r="K408" s="80"/>
      <c r="L408" s="80"/>
    </row>
    <row r="409" spans="1:12" ht="16.2" customHeight="1" thickBot="1" x14ac:dyDescent="0.35">
      <c r="A409" s="80" t="s">
        <v>532</v>
      </c>
      <c r="B409" s="80" t="s">
        <v>533</v>
      </c>
      <c r="C409" s="80" t="s">
        <v>537</v>
      </c>
      <c r="D409" s="80" t="s">
        <v>1258</v>
      </c>
      <c r="E409" s="80"/>
      <c r="F409" s="80"/>
      <c r="G409" s="80">
        <f t="shared" si="12"/>
        <v>0</v>
      </c>
      <c r="H409" s="80">
        <v>9</v>
      </c>
      <c r="I409" s="80">
        <v>9</v>
      </c>
      <c r="J409" s="80">
        <f t="shared" si="13"/>
        <v>0</v>
      </c>
      <c r="K409" s="80"/>
      <c r="L409" s="80"/>
    </row>
    <row r="410" spans="1:12" ht="16.2" customHeight="1" thickBot="1" x14ac:dyDescent="0.35">
      <c r="A410" s="80" t="s">
        <v>539</v>
      </c>
      <c r="B410" s="80" t="s">
        <v>540</v>
      </c>
      <c r="C410" s="80" t="s">
        <v>542</v>
      </c>
      <c r="D410" s="80" t="s">
        <v>1258</v>
      </c>
      <c r="E410" s="80"/>
      <c r="F410" s="80"/>
      <c r="G410" s="80">
        <f t="shared" si="12"/>
        <v>0</v>
      </c>
      <c r="H410" s="80">
        <v>14</v>
      </c>
      <c r="I410" s="80">
        <v>14</v>
      </c>
      <c r="J410" s="80">
        <f t="shared" si="13"/>
        <v>0</v>
      </c>
      <c r="K410" s="24"/>
      <c r="L410" s="80"/>
    </row>
    <row r="411" spans="1:12" ht="16.2" customHeight="1" thickBot="1" x14ac:dyDescent="0.35">
      <c r="A411" s="80" t="s">
        <v>539</v>
      </c>
      <c r="B411" s="80" t="s">
        <v>540</v>
      </c>
      <c r="C411" s="80" t="s">
        <v>541</v>
      </c>
      <c r="D411" s="80" t="s">
        <v>1258</v>
      </c>
      <c r="E411" s="80">
        <v>31</v>
      </c>
      <c r="F411" s="80">
        <v>31</v>
      </c>
      <c r="G411" s="80">
        <f t="shared" si="12"/>
        <v>0</v>
      </c>
      <c r="H411" s="80"/>
      <c r="I411" s="80"/>
      <c r="J411" s="80">
        <f t="shared" si="13"/>
        <v>0</v>
      </c>
      <c r="K411" s="80"/>
      <c r="L411" s="80"/>
    </row>
    <row r="412" spans="1:12" ht="16.2" customHeight="1" thickBot="1" x14ac:dyDescent="0.35">
      <c r="A412" s="80" t="s">
        <v>544</v>
      </c>
      <c r="B412" s="80" t="s">
        <v>545</v>
      </c>
      <c r="C412" s="80" t="s">
        <v>549</v>
      </c>
      <c r="D412" s="80" t="s">
        <v>1258</v>
      </c>
      <c r="E412" s="80"/>
      <c r="F412" s="80"/>
      <c r="G412" s="80">
        <f t="shared" si="12"/>
        <v>0</v>
      </c>
      <c r="H412" s="80">
        <v>10</v>
      </c>
      <c r="I412" s="80">
        <v>10</v>
      </c>
      <c r="J412" s="80">
        <f t="shared" si="13"/>
        <v>0</v>
      </c>
      <c r="K412" s="24"/>
      <c r="L412" s="80"/>
    </row>
    <row r="413" spans="1:12" ht="16.2" customHeight="1" thickBot="1" x14ac:dyDescent="0.35">
      <c r="A413" s="80" t="s">
        <v>544</v>
      </c>
      <c r="B413" s="80" t="s">
        <v>545</v>
      </c>
      <c r="C413" s="80" t="s">
        <v>546</v>
      </c>
      <c r="D413" s="80" t="s">
        <v>1258</v>
      </c>
      <c r="E413" s="80"/>
      <c r="F413" s="80"/>
      <c r="G413" s="80">
        <f t="shared" si="12"/>
        <v>0</v>
      </c>
      <c r="H413" s="80">
        <v>10</v>
      </c>
      <c r="I413" s="80">
        <v>10</v>
      </c>
      <c r="J413" s="80">
        <f t="shared" si="13"/>
        <v>0</v>
      </c>
      <c r="K413" s="80"/>
      <c r="L413" s="80"/>
    </row>
    <row r="414" spans="1:12" ht="16.2" customHeight="1" thickBot="1" x14ac:dyDescent="0.35">
      <c r="A414" s="80" t="s">
        <v>544</v>
      </c>
      <c r="B414" s="80" t="s">
        <v>545</v>
      </c>
      <c r="C414" s="80" t="s">
        <v>547</v>
      </c>
      <c r="D414" s="80" t="s">
        <v>1258</v>
      </c>
      <c r="E414" s="80">
        <v>23</v>
      </c>
      <c r="F414" s="80">
        <v>23</v>
      </c>
      <c r="G414" s="80">
        <f t="shared" si="12"/>
        <v>0</v>
      </c>
      <c r="H414" s="80"/>
      <c r="I414" s="80"/>
      <c r="J414" s="80">
        <f t="shared" si="13"/>
        <v>0</v>
      </c>
      <c r="K414" s="80"/>
      <c r="L414" s="80"/>
    </row>
    <row r="415" spans="1:12" ht="16.2" customHeight="1" thickBot="1" x14ac:dyDescent="0.35">
      <c r="A415" s="80" t="s">
        <v>544</v>
      </c>
      <c r="B415" s="80" t="s">
        <v>545</v>
      </c>
      <c r="C415" s="80" t="s">
        <v>548</v>
      </c>
      <c r="D415" s="80" t="s">
        <v>1258</v>
      </c>
      <c r="E415" s="80">
        <v>36</v>
      </c>
      <c r="F415" s="80">
        <v>36</v>
      </c>
      <c r="G415" s="80">
        <f t="shared" si="12"/>
        <v>0</v>
      </c>
      <c r="H415" s="80"/>
      <c r="I415" s="80"/>
      <c r="J415" s="80">
        <f t="shared" si="13"/>
        <v>0</v>
      </c>
      <c r="K415" s="80"/>
      <c r="L415" s="80"/>
    </row>
    <row r="416" spans="1:12" ht="16.2" customHeight="1" thickBot="1" x14ac:dyDescent="0.35">
      <c r="A416" s="80" t="s">
        <v>550</v>
      </c>
      <c r="B416" s="80" t="s">
        <v>1204</v>
      </c>
      <c r="C416" s="80" t="s">
        <v>1205</v>
      </c>
      <c r="D416" s="80" t="s">
        <v>1258</v>
      </c>
      <c r="E416" s="156">
        <v>23</v>
      </c>
      <c r="F416" s="156">
        <v>23</v>
      </c>
      <c r="G416" s="80">
        <f t="shared" si="12"/>
        <v>0</v>
      </c>
      <c r="H416" s="80"/>
      <c r="I416" s="80"/>
      <c r="J416" s="80">
        <f t="shared" si="13"/>
        <v>0</v>
      </c>
      <c r="K416" s="24"/>
      <c r="L416" s="80"/>
    </row>
    <row r="417" spans="1:12" ht="16.2" customHeight="1" thickBot="1" x14ac:dyDescent="0.35">
      <c r="A417" s="80" t="s">
        <v>550</v>
      </c>
      <c r="B417" s="80" t="s">
        <v>1204</v>
      </c>
      <c r="C417" s="80" t="s">
        <v>1206</v>
      </c>
      <c r="D417" s="80" t="s">
        <v>1258</v>
      </c>
      <c r="E417" s="80"/>
      <c r="F417" s="80"/>
      <c r="G417" s="80">
        <f t="shared" si="12"/>
        <v>0</v>
      </c>
      <c r="H417" s="156">
        <v>5</v>
      </c>
      <c r="I417" s="156">
        <v>5</v>
      </c>
      <c r="J417" s="80">
        <f t="shared" si="13"/>
        <v>0</v>
      </c>
      <c r="K417" s="80"/>
      <c r="L417" s="80"/>
    </row>
    <row r="418" spans="1:12" ht="16.2" customHeight="1" thickBot="1" x14ac:dyDescent="0.35">
      <c r="A418" s="80" t="s">
        <v>551</v>
      </c>
      <c r="B418" s="80" t="s">
        <v>552</v>
      </c>
      <c r="C418" s="80" t="s">
        <v>553</v>
      </c>
      <c r="D418" s="80" t="s">
        <v>1258</v>
      </c>
      <c r="E418" s="156">
        <v>41</v>
      </c>
      <c r="F418" s="156">
        <v>41</v>
      </c>
      <c r="G418" s="80">
        <f t="shared" si="12"/>
        <v>0</v>
      </c>
      <c r="H418" s="80"/>
      <c r="I418" s="80"/>
      <c r="J418" s="80">
        <f t="shared" si="13"/>
        <v>0</v>
      </c>
      <c r="K418" s="24"/>
      <c r="L418" s="80"/>
    </row>
    <row r="419" spans="1:12" ht="16.2" customHeight="1" thickBot="1" x14ac:dyDescent="0.35">
      <c r="A419" s="80" t="s">
        <v>551</v>
      </c>
      <c r="B419" s="80" t="s">
        <v>552</v>
      </c>
      <c r="C419" s="80" t="s">
        <v>554</v>
      </c>
      <c r="D419" s="80" t="s">
        <v>1258</v>
      </c>
      <c r="E419" s="80"/>
      <c r="F419" s="80"/>
      <c r="G419" s="80">
        <f t="shared" si="12"/>
        <v>0</v>
      </c>
      <c r="H419" s="156">
        <v>18</v>
      </c>
      <c r="I419" s="156">
        <v>18</v>
      </c>
      <c r="J419" s="80">
        <f t="shared" si="13"/>
        <v>0</v>
      </c>
      <c r="K419" s="80"/>
      <c r="L419" s="80"/>
    </row>
    <row r="420" spans="1:12" ht="16.2" customHeight="1" thickBot="1" x14ac:dyDescent="0.35">
      <c r="A420" s="80" t="s">
        <v>555</v>
      </c>
      <c r="B420" s="80" t="s">
        <v>556</v>
      </c>
      <c r="C420" s="116" t="s">
        <v>2350</v>
      </c>
      <c r="D420" s="80" t="s">
        <v>1258</v>
      </c>
      <c r="E420" s="116">
        <v>1</v>
      </c>
      <c r="F420" s="116">
        <v>1</v>
      </c>
      <c r="G420" s="80">
        <f t="shared" si="12"/>
        <v>0</v>
      </c>
      <c r="H420" s="80"/>
      <c r="I420" s="80"/>
      <c r="J420" s="80">
        <f t="shared" si="13"/>
        <v>0</v>
      </c>
      <c r="K420" s="24"/>
      <c r="L420" s="80"/>
    </row>
    <row r="421" spans="1:12" ht="16.2" customHeight="1" thickBot="1" x14ac:dyDescent="0.35">
      <c r="A421" s="80" t="s">
        <v>555</v>
      </c>
      <c r="B421" s="80" t="s">
        <v>556</v>
      </c>
      <c r="C421" s="80" t="s">
        <v>2351</v>
      </c>
      <c r="D421" s="80" t="s">
        <v>1258</v>
      </c>
      <c r="E421" s="80"/>
      <c r="F421" s="80"/>
      <c r="G421" s="80">
        <f t="shared" si="12"/>
        <v>0</v>
      </c>
      <c r="H421" s="80">
        <v>12</v>
      </c>
      <c r="I421" s="80">
        <v>12</v>
      </c>
      <c r="J421" s="80">
        <f t="shared" si="13"/>
        <v>0</v>
      </c>
      <c r="K421" s="80"/>
      <c r="L421" s="80"/>
    </row>
    <row r="422" spans="1:12" ht="16.2" customHeight="1" thickBot="1" x14ac:dyDescent="0.35">
      <c r="A422" s="80" t="s">
        <v>555</v>
      </c>
      <c r="B422" s="80" t="s">
        <v>556</v>
      </c>
      <c r="C422" s="80" t="s">
        <v>2352</v>
      </c>
      <c r="D422" s="80" t="s">
        <v>1258</v>
      </c>
      <c r="E422" s="80">
        <v>14</v>
      </c>
      <c r="F422" s="80">
        <v>14</v>
      </c>
      <c r="G422" s="80">
        <f t="shared" si="12"/>
        <v>0</v>
      </c>
      <c r="H422" s="80"/>
      <c r="I422" s="80"/>
      <c r="J422" s="80">
        <f t="shared" si="13"/>
        <v>0</v>
      </c>
      <c r="K422" s="80"/>
      <c r="L422" s="80"/>
    </row>
    <row r="423" spans="1:12" ht="16.2" customHeight="1" thickBot="1" x14ac:dyDescent="0.35">
      <c r="A423" s="80" t="s">
        <v>555</v>
      </c>
      <c r="B423" s="80" t="s">
        <v>556</v>
      </c>
      <c r="C423" s="116" t="s">
        <v>2353</v>
      </c>
      <c r="D423" s="80" t="s">
        <v>1258</v>
      </c>
      <c r="E423" s="80"/>
      <c r="F423" s="80"/>
      <c r="G423" s="80">
        <f t="shared" si="12"/>
        <v>0</v>
      </c>
      <c r="H423" s="116">
        <v>14</v>
      </c>
      <c r="I423" s="116">
        <v>14</v>
      </c>
      <c r="J423" s="80">
        <f t="shared" si="13"/>
        <v>0</v>
      </c>
      <c r="K423" s="80"/>
      <c r="L423" s="80"/>
    </row>
    <row r="424" spans="1:12" ht="16.2" customHeight="1" thickBot="1" x14ac:dyDescent="0.35">
      <c r="A424" s="80" t="s">
        <v>557</v>
      </c>
      <c r="B424" s="80" t="s">
        <v>558</v>
      </c>
      <c r="C424" s="80" t="s">
        <v>2354</v>
      </c>
      <c r="D424" s="80" t="s">
        <v>1258</v>
      </c>
      <c r="E424" s="80"/>
      <c r="F424" s="80"/>
      <c r="G424" s="80">
        <f t="shared" si="12"/>
        <v>0</v>
      </c>
      <c r="H424" s="80">
        <v>26</v>
      </c>
      <c r="I424" s="80">
        <v>26</v>
      </c>
      <c r="J424" s="80">
        <f t="shared" si="13"/>
        <v>0</v>
      </c>
      <c r="K424" s="24"/>
      <c r="L424" s="80"/>
    </row>
    <row r="425" spans="1:12" ht="16.2" customHeight="1" thickBot="1" x14ac:dyDescent="0.35">
      <c r="A425" s="80" t="s">
        <v>557</v>
      </c>
      <c r="B425" s="80" t="s">
        <v>558</v>
      </c>
      <c r="C425" s="80" t="s">
        <v>2355</v>
      </c>
      <c r="D425" s="80" t="s">
        <v>1258</v>
      </c>
      <c r="E425" s="80"/>
      <c r="F425" s="80"/>
      <c r="G425" s="80">
        <f t="shared" si="12"/>
        <v>0</v>
      </c>
      <c r="H425" s="80">
        <v>4</v>
      </c>
      <c r="I425" s="80">
        <v>4</v>
      </c>
      <c r="J425" s="80">
        <f t="shared" si="13"/>
        <v>0</v>
      </c>
      <c r="K425" s="80"/>
      <c r="L425" s="80"/>
    </row>
    <row r="426" spans="1:12" ht="16.2" customHeight="1" thickBot="1" x14ac:dyDescent="0.35">
      <c r="A426" s="80" t="s">
        <v>557</v>
      </c>
      <c r="B426" s="80" t="s">
        <v>558</v>
      </c>
      <c r="C426" s="80" t="s">
        <v>2356</v>
      </c>
      <c r="D426" s="80" t="s">
        <v>1258</v>
      </c>
      <c r="E426" s="80">
        <v>48</v>
      </c>
      <c r="F426" s="80">
        <v>48</v>
      </c>
      <c r="G426" s="80">
        <f t="shared" si="12"/>
        <v>0</v>
      </c>
      <c r="H426" s="80"/>
      <c r="I426" s="80"/>
      <c r="J426" s="80">
        <f t="shared" si="13"/>
        <v>0</v>
      </c>
      <c r="K426" s="80"/>
      <c r="L426" s="80"/>
    </row>
    <row r="427" spans="1:12" ht="16.2" customHeight="1" thickBot="1" x14ac:dyDescent="0.35">
      <c r="A427" s="80" t="s">
        <v>557</v>
      </c>
      <c r="B427" s="80" t="s">
        <v>558</v>
      </c>
      <c r="C427" s="80" t="s">
        <v>2357</v>
      </c>
      <c r="D427" s="80" t="s">
        <v>1258</v>
      </c>
      <c r="E427" s="80">
        <v>8</v>
      </c>
      <c r="F427" s="80">
        <v>8</v>
      </c>
      <c r="G427" s="80">
        <f t="shared" si="12"/>
        <v>0</v>
      </c>
      <c r="H427" s="80"/>
      <c r="I427" s="80"/>
      <c r="J427" s="80">
        <f t="shared" si="13"/>
        <v>0</v>
      </c>
      <c r="K427" s="80"/>
      <c r="L427" s="80"/>
    </row>
    <row r="428" spans="1:12" ht="16.2" customHeight="1" thickBot="1" x14ac:dyDescent="0.35">
      <c r="A428" s="80" t="s">
        <v>560</v>
      </c>
      <c r="B428" s="80" t="s">
        <v>1306</v>
      </c>
      <c r="C428" s="80" t="s">
        <v>2358</v>
      </c>
      <c r="D428" s="80" t="s">
        <v>1258</v>
      </c>
      <c r="E428" s="80">
        <v>38</v>
      </c>
      <c r="F428" s="80">
        <v>38</v>
      </c>
      <c r="G428" s="80">
        <f t="shared" si="12"/>
        <v>0</v>
      </c>
      <c r="H428" s="80"/>
      <c r="I428" s="80"/>
      <c r="J428" s="80">
        <f t="shared" si="13"/>
        <v>0</v>
      </c>
      <c r="K428" s="24"/>
      <c r="L428" s="80"/>
    </row>
    <row r="429" spans="1:12" ht="16.2" customHeight="1" thickBot="1" x14ac:dyDescent="0.35">
      <c r="A429" s="80" t="s">
        <v>560</v>
      </c>
      <c r="B429" s="80" t="s">
        <v>1306</v>
      </c>
      <c r="C429" s="80" t="s">
        <v>2359</v>
      </c>
      <c r="D429" s="80" t="s">
        <v>1258</v>
      </c>
      <c r="E429" s="80"/>
      <c r="F429" s="80"/>
      <c r="G429" s="80">
        <f t="shared" si="12"/>
        <v>0</v>
      </c>
      <c r="H429" s="80">
        <v>34</v>
      </c>
      <c r="I429" s="80">
        <v>34</v>
      </c>
      <c r="J429" s="80">
        <f t="shared" si="13"/>
        <v>0</v>
      </c>
      <c r="K429" s="80"/>
      <c r="L429" s="80"/>
    </row>
    <row r="430" spans="1:12" ht="16.2" customHeight="1" thickBot="1" x14ac:dyDescent="0.35">
      <c r="A430" s="80" t="s">
        <v>562</v>
      </c>
      <c r="B430" s="80" t="s">
        <v>563</v>
      </c>
      <c r="C430" s="80" t="s">
        <v>2360</v>
      </c>
      <c r="D430" s="80" t="s">
        <v>1258</v>
      </c>
      <c r="E430" s="80"/>
      <c r="F430" s="80"/>
      <c r="G430" s="80">
        <f t="shared" si="12"/>
        <v>0</v>
      </c>
      <c r="H430" s="80">
        <v>2</v>
      </c>
      <c r="I430" s="80">
        <v>2</v>
      </c>
      <c r="J430" s="80">
        <f t="shared" si="13"/>
        <v>0</v>
      </c>
      <c r="K430" s="24"/>
      <c r="L430" s="80"/>
    </row>
    <row r="431" spans="1:12" ht="16.2" customHeight="1" thickBot="1" x14ac:dyDescent="0.35">
      <c r="A431" s="80" t="s">
        <v>562</v>
      </c>
      <c r="B431" s="80" t="s">
        <v>563</v>
      </c>
      <c r="C431" s="80" t="s">
        <v>2361</v>
      </c>
      <c r="D431" s="80" t="s">
        <v>1258</v>
      </c>
      <c r="E431" s="80">
        <v>2</v>
      </c>
      <c r="F431" s="80">
        <v>2</v>
      </c>
      <c r="G431" s="80">
        <f t="shared" si="12"/>
        <v>0</v>
      </c>
      <c r="H431" s="80"/>
      <c r="I431" s="80"/>
      <c r="J431" s="80">
        <f t="shared" si="13"/>
        <v>0</v>
      </c>
      <c r="K431" s="80"/>
      <c r="L431" s="80"/>
    </row>
    <row r="432" spans="1:12" ht="16.2" customHeight="1" thickBot="1" x14ac:dyDescent="0.35">
      <c r="A432" s="80" t="s">
        <v>562</v>
      </c>
      <c r="B432" s="80" t="s">
        <v>563</v>
      </c>
      <c r="C432" s="80" t="s">
        <v>2362</v>
      </c>
      <c r="D432" s="80" t="s">
        <v>1258</v>
      </c>
      <c r="E432" s="80">
        <v>1</v>
      </c>
      <c r="F432" s="80">
        <v>1</v>
      </c>
      <c r="G432" s="80">
        <f t="shared" si="12"/>
        <v>0</v>
      </c>
      <c r="H432" s="80"/>
      <c r="I432" s="80"/>
      <c r="J432" s="80">
        <f t="shared" si="13"/>
        <v>0</v>
      </c>
      <c r="K432" s="80"/>
      <c r="L432" s="80"/>
    </row>
    <row r="433" spans="1:12" ht="16.2" customHeight="1" thickBot="1" x14ac:dyDescent="0.35">
      <c r="A433" s="80" t="s">
        <v>562</v>
      </c>
      <c r="B433" s="80" t="s">
        <v>563</v>
      </c>
      <c r="C433" s="80" t="s">
        <v>2363</v>
      </c>
      <c r="D433" s="80" t="s">
        <v>1258</v>
      </c>
      <c r="E433" s="80"/>
      <c r="F433" s="80"/>
      <c r="G433" s="80">
        <f t="shared" si="12"/>
        <v>0</v>
      </c>
      <c r="H433" s="80">
        <v>1</v>
      </c>
      <c r="I433" s="80">
        <v>1</v>
      </c>
      <c r="J433" s="80">
        <f t="shared" si="13"/>
        <v>0</v>
      </c>
      <c r="K433" s="80"/>
      <c r="L433" s="80"/>
    </row>
    <row r="434" spans="1:12" ht="16.2" customHeight="1" thickBot="1" x14ac:dyDescent="0.35">
      <c r="A434" s="80" t="s">
        <v>564</v>
      </c>
      <c r="B434" s="80" t="s">
        <v>565</v>
      </c>
      <c r="C434" s="80" t="s">
        <v>566</v>
      </c>
      <c r="D434" s="80" t="s">
        <v>1258</v>
      </c>
      <c r="E434" s="156">
        <v>30</v>
      </c>
      <c r="F434" s="156">
        <v>30</v>
      </c>
      <c r="G434" s="80">
        <f t="shared" si="12"/>
        <v>0</v>
      </c>
      <c r="H434" s="80"/>
      <c r="I434" s="80"/>
      <c r="J434" s="80">
        <f t="shared" si="13"/>
        <v>0</v>
      </c>
      <c r="K434" s="24"/>
      <c r="L434" s="80"/>
    </row>
    <row r="435" spans="1:12" ht="16.2" customHeight="1" thickBot="1" x14ac:dyDescent="0.35">
      <c r="A435" s="80" t="s">
        <v>564</v>
      </c>
      <c r="B435" s="80" t="s">
        <v>565</v>
      </c>
      <c r="C435" s="80" t="s">
        <v>567</v>
      </c>
      <c r="D435" s="80" t="s">
        <v>1258</v>
      </c>
      <c r="E435" s="80"/>
      <c r="F435" s="80"/>
      <c r="G435" s="80">
        <f t="shared" si="12"/>
        <v>0</v>
      </c>
      <c r="H435" s="156">
        <v>12</v>
      </c>
      <c r="I435" s="156">
        <v>12</v>
      </c>
      <c r="J435" s="80">
        <f t="shared" si="13"/>
        <v>0</v>
      </c>
      <c r="K435" s="80"/>
      <c r="L435" s="80"/>
    </row>
    <row r="436" spans="1:12" ht="16.2" customHeight="1" thickBot="1" x14ac:dyDescent="0.35">
      <c r="A436" s="80" t="s">
        <v>568</v>
      </c>
      <c r="B436" s="80"/>
      <c r="C436" s="80" t="s">
        <v>2364</v>
      </c>
      <c r="D436" s="80" t="s">
        <v>1258</v>
      </c>
      <c r="E436" s="80"/>
      <c r="F436" s="80"/>
      <c r="G436" s="80">
        <f t="shared" si="12"/>
        <v>0</v>
      </c>
      <c r="H436" s="80">
        <v>3</v>
      </c>
      <c r="I436" s="80">
        <v>3</v>
      </c>
      <c r="J436" s="80">
        <f t="shared" si="13"/>
        <v>0</v>
      </c>
      <c r="K436" s="24"/>
      <c r="L436" s="80"/>
    </row>
    <row r="437" spans="1:12" ht="16.2" customHeight="1" thickBot="1" x14ac:dyDescent="0.35">
      <c r="A437" s="80" t="s">
        <v>568</v>
      </c>
      <c r="B437" s="80"/>
      <c r="C437" s="80" t="s">
        <v>2365</v>
      </c>
      <c r="D437" s="80" t="s">
        <v>1258</v>
      </c>
      <c r="E437" s="80">
        <v>10</v>
      </c>
      <c r="F437" s="80">
        <v>10</v>
      </c>
      <c r="G437" s="80">
        <f t="shared" si="12"/>
        <v>0</v>
      </c>
      <c r="H437" s="80"/>
      <c r="I437" s="80"/>
      <c r="J437" s="80">
        <f t="shared" si="13"/>
        <v>0</v>
      </c>
      <c r="K437" s="80"/>
      <c r="L437" s="80"/>
    </row>
    <row r="438" spans="1:12" ht="16.2" customHeight="1" thickBot="1" x14ac:dyDescent="0.35">
      <c r="A438" s="80" t="s">
        <v>575</v>
      </c>
      <c r="B438" s="80" t="s">
        <v>2366</v>
      </c>
      <c r="C438" s="80" t="s">
        <v>2179</v>
      </c>
      <c r="D438" s="80" t="s">
        <v>1258</v>
      </c>
      <c r="E438" s="80"/>
      <c r="F438" s="80"/>
      <c r="G438" s="80">
        <f t="shared" si="12"/>
        <v>0</v>
      </c>
      <c r="H438" s="80"/>
      <c r="I438" s="80"/>
      <c r="J438" s="80">
        <f t="shared" si="13"/>
        <v>0</v>
      </c>
      <c r="K438" s="24"/>
      <c r="L438" s="80"/>
    </row>
    <row r="439" spans="1:12" ht="16.2" customHeight="1" thickBot="1" x14ac:dyDescent="0.35">
      <c r="A439" s="80" t="s">
        <v>575</v>
      </c>
      <c r="B439" s="80" t="s">
        <v>2366</v>
      </c>
      <c r="C439" s="80" t="s">
        <v>2178</v>
      </c>
      <c r="D439" s="80" t="s">
        <v>1258</v>
      </c>
      <c r="E439" s="80"/>
      <c r="F439" s="80"/>
      <c r="G439" s="80">
        <f t="shared" si="12"/>
        <v>0</v>
      </c>
      <c r="H439" s="80"/>
      <c r="I439" s="80"/>
      <c r="J439" s="80">
        <f t="shared" si="13"/>
        <v>0</v>
      </c>
      <c r="K439" s="80"/>
      <c r="L439" s="80"/>
    </row>
    <row r="440" spans="1:12" ht="16.2" customHeight="1" thickBot="1" x14ac:dyDescent="0.35">
      <c r="A440" s="80" t="s">
        <v>575</v>
      </c>
      <c r="B440" s="80" t="s">
        <v>1272</v>
      </c>
      <c r="C440" s="80" t="s">
        <v>2179</v>
      </c>
      <c r="D440" s="80" t="s">
        <v>1258</v>
      </c>
      <c r="E440" s="80"/>
      <c r="F440" s="80"/>
      <c r="G440" s="80">
        <f t="shared" si="12"/>
        <v>0</v>
      </c>
      <c r="H440" s="80">
        <v>1</v>
      </c>
      <c r="I440" s="80">
        <v>1</v>
      </c>
      <c r="J440" s="80">
        <f t="shared" si="13"/>
        <v>0</v>
      </c>
      <c r="K440" s="80"/>
      <c r="L440" s="80"/>
    </row>
    <row r="441" spans="1:12" ht="16.2" customHeight="1" thickBot="1" x14ac:dyDescent="0.35">
      <c r="A441" s="80" t="s">
        <v>575</v>
      </c>
      <c r="B441" s="80" t="s">
        <v>1272</v>
      </c>
      <c r="C441" s="80" t="s">
        <v>2178</v>
      </c>
      <c r="D441" s="80" t="s">
        <v>1258</v>
      </c>
      <c r="E441" s="80">
        <v>2</v>
      </c>
      <c r="F441" s="80">
        <v>2</v>
      </c>
      <c r="G441" s="80">
        <f t="shared" si="12"/>
        <v>0</v>
      </c>
      <c r="H441" s="80"/>
      <c r="I441" s="80"/>
      <c r="J441" s="80">
        <f t="shared" si="13"/>
        <v>0</v>
      </c>
      <c r="K441" s="80"/>
      <c r="L441" s="80"/>
    </row>
    <row r="442" spans="1:12" ht="16.2" customHeight="1" thickBot="1" x14ac:dyDescent="0.35">
      <c r="A442" s="80" t="s">
        <v>576</v>
      </c>
      <c r="B442" s="80" t="s">
        <v>1</v>
      </c>
      <c r="C442" s="80" t="s">
        <v>578</v>
      </c>
      <c r="D442" s="80" t="s">
        <v>1258</v>
      </c>
      <c r="E442" s="80"/>
      <c r="F442" s="80"/>
      <c r="G442" s="80">
        <f t="shared" si="12"/>
        <v>0</v>
      </c>
      <c r="H442" s="80"/>
      <c r="I442" s="80"/>
      <c r="J442" s="80">
        <f t="shared" si="13"/>
        <v>0</v>
      </c>
      <c r="K442" s="24"/>
      <c r="L442" s="80"/>
    </row>
    <row r="443" spans="1:12" ht="16.2" customHeight="1" thickBot="1" x14ac:dyDescent="0.35">
      <c r="A443" s="80" t="s">
        <v>576</v>
      </c>
      <c r="B443" s="80" t="s">
        <v>1</v>
      </c>
      <c r="C443" s="80" t="s">
        <v>577</v>
      </c>
      <c r="D443" s="80" t="s">
        <v>1258</v>
      </c>
      <c r="E443" s="80"/>
      <c r="F443" s="80"/>
      <c r="G443" s="80">
        <f t="shared" si="12"/>
        <v>0</v>
      </c>
      <c r="H443" s="80"/>
      <c r="I443" s="80"/>
      <c r="J443" s="80">
        <f t="shared" si="13"/>
        <v>0</v>
      </c>
      <c r="K443" s="80"/>
      <c r="L443" s="80"/>
    </row>
    <row r="444" spans="1:12" ht="16.2" customHeight="1" thickBot="1" x14ac:dyDescent="0.35">
      <c r="A444" s="80" t="s">
        <v>581</v>
      </c>
      <c r="B444" s="80" t="s">
        <v>582</v>
      </c>
      <c r="C444" s="80" t="s">
        <v>2367</v>
      </c>
      <c r="D444" s="80" t="s">
        <v>1258</v>
      </c>
      <c r="E444" s="80"/>
      <c r="F444" s="80"/>
      <c r="G444" s="80">
        <f t="shared" si="12"/>
        <v>0</v>
      </c>
      <c r="H444" s="80">
        <v>16</v>
      </c>
      <c r="I444" s="80">
        <v>16</v>
      </c>
      <c r="J444" s="80">
        <f t="shared" si="13"/>
        <v>0</v>
      </c>
      <c r="K444" s="24"/>
      <c r="L444" s="80"/>
    </row>
    <row r="445" spans="1:12" ht="16.2" customHeight="1" thickBot="1" x14ac:dyDescent="0.35">
      <c r="A445" s="80" t="s">
        <v>581</v>
      </c>
      <c r="B445" s="80" t="s">
        <v>582</v>
      </c>
      <c r="C445" s="80" t="s">
        <v>2368</v>
      </c>
      <c r="D445" s="80" t="s">
        <v>1258</v>
      </c>
      <c r="E445" s="80">
        <v>24</v>
      </c>
      <c r="F445" s="80">
        <v>24</v>
      </c>
      <c r="G445" s="80">
        <f t="shared" si="12"/>
        <v>0</v>
      </c>
      <c r="H445" s="80"/>
      <c r="I445" s="80"/>
      <c r="J445" s="80">
        <f t="shared" si="13"/>
        <v>0</v>
      </c>
      <c r="K445" s="80"/>
      <c r="L445" s="80"/>
    </row>
    <row r="446" spans="1:12" ht="16.2" customHeight="1" thickBot="1" x14ac:dyDescent="0.35">
      <c r="A446" s="80" t="s">
        <v>584</v>
      </c>
      <c r="B446" s="80" t="s">
        <v>585</v>
      </c>
      <c r="C446" s="80" t="s">
        <v>586</v>
      </c>
      <c r="D446" s="80" t="s">
        <v>1258</v>
      </c>
      <c r="E446" s="80">
        <v>10</v>
      </c>
      <c r="F446" s="80">
        <v>10</v>
      </c>
      <c r="G446" s="80">
        <f t="shared" si="12"/>
        <v>0</v>
      </c>
      <c r="H446" s="80"/>
      <c r="I446" s="80"/>
      <c r="J446" s="80">
        <f t="shared" si="13"/>
        <v>0</v>
      </c>
      <c r="K446" s="24"/>
      <c r="L446" s="80"/>
    </row>
    <row r="447" spans="1:12" ht="16.2" customHeight="1" thickBot="1" x14ac:dyDescent="0.35">
      <c r="A447" s="80" t="s">
        <v>584</v>
      </c>
      <c r="B447" s="80" t="s">
        <v>585</v>
      </c>
      <c r="C447" s="80" t="s">
        <v>587</v>
      </c>
      <c r="D447" s="80" t="s">
        <v>1258</v>
      </c>
      <c r="E447" s="80"/>
      <c r="F447" s="80"/>
      <c r="G447" s="80">
        <f t="shared" si="12"/>
        <v>0</v>
      </c>
      <c r="H447" s="80">
        <v>2</v>
      </c>
      <c r="I447" s="80">
        <v>2</v>
      </c>
      <c r="J447" s="80">
        <f t="shared" si="13"/>
        <v>0</v>
      </c>
      <c r="K447" s="80"/>
      <c r="L447" s="80"/>
    </row>
    <row r="448" spans="1:12" ht="16.2" customHeight="1" thickBot="1" x14ac:dyDescent="0.35">
      <c r="A448" s="80" t="s">
        <v>593</v>
      </c>
      <c r="B448" s="80" t="s">
        <v>1272</v>
      </c>
      <c r="C448" s="80" t="s">
        <v>2369</v>
      </c>
      <c r="D448" s="80" t="s">
        <v>1258</v>
      </c>
      <c r="E448" s="80"/>
      <c r="F448" s="80"/>
      <c r="G448" s="80">
        <f t="shared" si="12"/>
        <v>0</v>
      </c>
      <c r="H448" s="80"/>
      <c r="I448" s="80"/>
      <c r="J448" s="80">
        <f t="shared" si="13"/>
        <v>0</v>
      </c>
      <c r="K448" s="24"/>
      <c r="L448" s="80"/>
    </row>
    <row r="449" spans="1:12" ht="16.2" customHeight="1" thickBot="1" x14ac:dyDescent="0.35">
      <c r="A449" s="80" t="s">
        <v>593</v>
      </c>
      <c r="B449" s="80" t="s">
        <v>1272</v>
      </c>
      <c r="C449" s="80" t="s">
        <v>1292</v>
      </c>
      <c r="D449" s="80" t="s">
        <v>1258</v>
      </c>
      <c r="E449" s="80"/>
      <c r="F449" s="80"/>
      <c r="G449" s="80">
        <f t="shared" si="12"/>
        <v>0</v>
      </c>
      <c r="H449" s="80"/>
      <c r="I449" s="80"/>
      <c r="J449" s="80">
        <f t="shared" si="13"/>
        <v>0</v>
      </c>
      <c r="K449" s="80"/>
      <c r="L449" s="80"/>
    </row>
    <row r="450" spans="1:12" ht="16.2" customHeight="1" thickBot="1" x14ac:dyDescent="0.35">
      <c r="A450" s="80" t="s">
        <v>593</v>
      </c>
      <c r="B450" s="80" t="s">
        <v>1291</v>
      </c>
      <c r="C450" s="80" t="s">
        <v>2369</v>
      </c>
      <c r="D450" s="80" t="s">
        <v>1258</v>
      </c>
      <c r="E450" s="80"/>
      <c r="F450" s="80"/>
      <c r="G450" s="80">
        <f t="shared" si="12"/>
        <v>0</v>
      </c>
      <c r="H450" s="80"/>
      <c r="I450" s="80"/>
      <c r="J450" s="80">
        <f t="shared" si="13"/>
        <v>0</v>
      </c>
      <c r="K450" s="80"/>
      <c r="L450" s="80"/>
    </row>
    <row r="451" spans="1:12" ht="16.2" customHeight="1" thickBot="1" x14ac:dyDescent="0.35">
      <c r="A451" s="80" t="s">
        <v>593</v>
      </c>
      <c r="B451" s="80" t="s">
        <v>1291</v>
      </c>
      <c r="C451" s="80" t="s">
        <v>1292</v>
      </c>
      <c r="D451" s="80" t="s">
        <v>1258</v>
      </c>
      <c r="E451" s="80"/>
      <c r="F451" s="80"/>
      <c r="G451" s="80">
        <f t="shared" si="12"/>
        <v>0</v>
      </c>
      <c r="H451" s="80"/>
      <c r="I451" s="80"/>
      <c r="J451" s="80">
        <f t="shared" si="13"/>
        <v>0</v>
      </c>
      <c r="K451" s="80"/>
      <c r="L451" s="80"/>
    </row>
    <row r="452" spans="1:12" ht="16.2" customHeight="1" thickBot="1" x14ac:dyDescent="0.35">
      <c r="A452" s="80" t="s">
        <v>594</v>
      </c>
      <c r="B452" s="80" t="s">
        <v>595</v>
      </c>
      <c r="C452" s="80" t="s">
        <v>596</v>
      </c>
      <c r="D452" s="80" t="s">
        <v>1258</v>
      </c>
      <c r="E452" s="80"/>
      <c r="F452" s="80"/>
      <c r="G452" s="80">
        <f t="shared" si="12"/>
        <v>0</v>
      </c>
      <c r="H452" s="80">
        <v>15</v>
      </c>
      <c r="I452" s="80">
        <v>15</v>
      </c>
      <c r="J452" s="80">
        <f t="shared" si="13"/>
        <v>0</v>
      </c>
      <c r="K452" s="24"/>
      <c r="L452" s="80"/>
    </row>
    <row r="453" spans="1:12" ht="16.2" customHeight="1" thickBot="1" x14ac:dyDescent="0.35">
      <c r="A453" s="80" t="s">
        <v>594</v>
      </c>
      <c r="B453" s="80" t="s">
        <v>595</v>
      </c>
      <c r="C453" s="80" t="s">
        <v>2370</v>
      </c>
      <c r="D453" s="80" t="s">
        <v>1258</v>
      </c>
      <c r="E453" s="80">
        <v>16</v>
      </c>
      <c r="F453" s="80">
        <v>16</v>
      </c>
      <c r="G453" s="80">
        <f t="shared" si="12"/>
        <v>0</v>
      </c>
      <c r="H453" s="80"/>
      <c r="I453" s="80"/>
      <c r="J453" s="80">
        <f t="shared" si="13"/>
        <v>0</v>
      </c>
      <c r="K453" s="80"/>
      <c r="L453" s="80"/>
    </row>
    <row r="454" spans="1:12" ht="16.2" customHeight="1" thickBot="1" x14ac:dyDescent="0.35">
      <c r="A454" s="80" t="s">
        <v>599</v>
      </c>
      <c r="B454" s="80" t="s">
        <v>600</v>
      </c>
      <c r="C454" s="80" t="s">
        <v>601</v>
      </c>
      <c r="D454" s="80" t="s">
        <v>1258</v>
      </c>
      <c r="E454" s="156">
        <v>9</v>
      </c>
      <c r="F454" s="156">
        <v>9</v>
      </c>
      <c r="G454" s="80">
        <f t="shared" si="12"/>
        <v>0</v>
      </c>
      <c r="H454" s="80"/>
      <c r="I454" s="80"/>
      <c r="J454" s="80">
        <f t="shared" si="13"/>
        <v>0</v>
      </c>
      <c r="K454" s="24"/>
      <c r="L454" s="80"/>
    </row>
    <row r="455" spans="1:12" ht="16.2" customHeight="1" thickBot="1" x14ac:dyDescent="0.35">
      <c r="A455" s="80" t="s">
        <v>599</v>
      </c>
      <c r="B455" s="80" t="s">
        <v>600</v>
      </c>
      <c r="C455" s="80" t="s">
        <v>602</v>
      </c>
      <c r="D455" s="80" t="s">
        <v>1258</v>
      </c>
      <c r="E455" s="80"/>
      <c r="F455" s="80"/>
      <c r="G455" s="80">
        <f t="shared" si="12"/>
        <v>0</v>
      </c>
      <c r="H455" s="156">
        <v>2</v>
      </c>
      <c r="I455" s="156">
        <v>2</v>
      </c>
      <c r="J455" s="80">
        <f t="shared" si="13"/>
        <v>0</v>
      </c>
      <c r="K455" s="80"/>
      <c r="L455" s="80"/>
    </row>
    <row r="456" spans="1:12" ht="16.2" customHeight="1" thickBot="1" x14ac:dyDescent="0.35">
      <c r="A456" s="80" t="s">
        <v>604</v>
      </c>
      <c r="B456" s="80" t="s">
        <v>605</v>
      </c>
      <c r="C456" s="80" t="s">
        <v>606</v>
      </c>
      <c r="D456" s="80" t="s">
        <v>1258</v>
      </c>
      <c r="E456" s="80">
        <v>27</v>
      </c>
      <c r="F456" s="80">
        <v>27</v>
      </c>
      <c r="G456" s="80">
        <f t="shared" ref="G456:G519" si="14">F456-E456</f>
        <v>0</v>
      </c>
      <c r="H456" s="80"/>
      <c r="I456" s="80"/>
      <c r="J456" s="80">
        <f t="shared" ref="J456:J519" si="15">I456-H456</f>
        <v>0</v>
      </c>
      <c r="K456" s="24"/>
      <c r="L456" s="80"/>
    </row>
    <row r="457" spans="1:12" ht="16.2" customHeight="1" thickBot="1" x14ac:dyDescent="0.35">
      <c r="A457" s="80" t="s">
        <v>604</v>
      </c>
      <c r="B457" s="80" t="s">
        <v>605</v>
      </c>
      <c r="C457" s="80" t="s">
        <v>2371</v>
      </c>
      <c r="D457" s="80"/>
      <c r="E457" s="80"/>
      <c r="F457" s="80"/>
      <c r="G457" s="80">
        <f t="shared" si="14"/>
        <v>0</v>
      </c>
      <c r="H457" s="80">
        <v>13</v>
      </c>
      <c r="I457" s="80">
        <v>13</v>
      </c>
      <c r="J457" s="80">
        <f t="shared" si="15"/>
        <v>0</v>
      </c>
      <c r="K457" s="80"/>
      <c r="L457" s="80"/>
    </row>
    <row r="458" spans="1:12" ht="16.2" customHeight="1" thickBot="1" x14ac:dyDescent="0.35">
      <c r="A458" s="80" t="s">
        <v>607</v>
      </c>
      <c r="B458" s="80" t="s">
        <v>1242</v>
      </c>
      <c r="C458" s="80" t="s">
        <v>2372</v>
      </c>
      <c r="D458" s="80"/>
      <c r="E458" s="80">
        <v>9</v>
      </c>
      <c r="F458" s="80">
        <v>9</v>
      </c>
      <c r="G458" s="80">
        <f t="shared" si="14"/>
        <v>0</v>
      </c>
      <c r="H458" s="80"/>
      <c r="I458" s="80"/>
      <c r="J458" s="80">
        <f t="shared" si="15"/>
        <v>0</v>
      </c>
      <c r="K458" s="24"/>
      <c r="L458" s="80"/>
    </row>
    <row r="459" spans="1:12" ht="16.2" customHeight="1" thickBot="1" x14ac:dyDescent="0.35">
      <c r="A459" s="80" t="s">
        <v>607</v>
      </c>
      <c r="B459" s="80" t="s">
        <v>1242</v>
      </c>
      <c r="C459" s="80" t="s">
        <v>2373</v>
      </c>
      <c r="D459" s="80"/>
      <c r="E459" s="80"/>
      <c r="F459" s="80"/>
      <c r="G459" s="80">
        <f t="shared" si="14"/>
        <v>0</v>
      </c>
      <c r="H459" s="80">
        <v>3</v>
      </c>
      <c r="I459" s="80">
        <v>3</v>
      </c>
      <c r="J459" s="80">
        <f t="shared" si="15"/>
        <v>0</v>
      </c>
      <c r="K459" s="80"/>
      <c r="L459" s="80"/>
    </row>
    <row r="460" spans="1:12" ht="16.2" customHeight="1" thickBot="1" x14ac:dyDescent="0.35">
      <c r="A460" s="80" t="s">
        <v>610</v>
      </c>
      <c r="B460" s="80" t="s">
        <v>611</v>
      </c>
      <c r="C460" s="80" t="s">
        <v>1937</v>
      </c>
      <c r="D460" s="80"/>
      <c r="E460" s="80"/>
      <c r="F460" s="80"/>
      <c r="G460" s="80">
        <f t="shared" si="14"/>
        <v>0</v>
      </c>
      <c r="H460" s="156">
        <v>9</v>
      </c>
      <c r="I460" s="156">
        <v>9</v>
      </c>
      <c r="J460" s="80">
        <f t="shared" si="15"/>
        <v>0</v>
      </c>
      <c r="K460" s="24"/>
      <c r="L460" s="80"/>
    </row>
    <row r="461" spans="1:12" ht="16.2" customHeight="1" thickBot="1" x14ac:dyDescent="0.35">
      <c r="A461" s="80" t="s">
        <v>610</v>
      </c>
      <c r="B461" s="80" t="s">
        <v>611</v>
      </c>
      <c r="C461" s="80" t="s">
        <v>2374</v>
      </c>
      <c r="D461" s="80" t="s">
        <v>1258</v>
      </c>
      <c r="E461" s="80"/>
      <c r="F461" s="80"/>
      <c r="G461" s="80">
        <f t="shared" si="14"/>
        <v>0</v>
      </c>
      <c r="H461" s="80">
        <v>2</v>
      </c>
      <c r="I461" s="80">
        <v>2</v>
      </c>
      <c r="J461" s="80">
        <f t="shared" si="15"/>
        <v>0</v>
      </c>
      <c r="K461" s="80"/>
      <c r="L461" s="80"/>
    </row>
    <row r="462" spans="1:12" ht="16.2" customHeight="1" thickBot="1" x14ac:dyDescent="0.35">
      <c r="A462" s="80" t="s">
        <v>610</v>
      </c>
      <c r="B462" s="80" t="s">
        <v>611</v>
      </c>
      <c r="C462" s="80" t="s">
        <v>2375</v>
      </c>
      <c r="D462" s="80" t="s">
        <v>1258</v>
      </c>
      <c r="E462" s="156">
        <v>8</v>
      </c>
      <c r="F462" s="156">
        <v>8</v>
      </c>
      <c r="G462" s="80">
        <f t="shared" si="14"/>
        <v>0</v>
      </c>
      <c r="H462" s="80"/>
      <c r="I462" s="80"/>
      <c r="J462" s="80">
        <f t="shared" si="15"/>
        <v>0</v>
      </c>
      <c r="K462" s="80"/>
      <c r="L462" s="80"/>
    </row>
    <row r="463" spans="1:12" ht="16.2" customHeight="1" thickBot="1" x14ac:dyDescent="0.35">
      <c r="A463" s="80" t="s">
        <v>613</v>
      </c>
      <c r="B463" s="80" t="s">
        <v>614</v>
      </c>
      <c r="C463" s="80" t="s">
        <v>615</v>
      </c>
      <c r="D463" s="80" t="s">
        <v>1258</v>
      </c>
      <c r="E463" s="156">
        <v>16</v>
      </c>
      <c r="F463" s="156">
        <v>16</v>
      </c>
      <c r="G463" s="80">
        <f t="shared" si="14"/>
        <v>0</v>
      </c>
      <c r="H463" s="80"/>
      <c r="I463" s="80"/>
      <c r="J463" s="80">
        <f t="shared" si="15"/>
        <v>0</v>
      </c>
      <c r="K463" s="24"/>
      <c r="L463" s="80"/>
    </row>
    <row r="464" spans="1:12" ht="16.2" customHeight="1" thickBot="1" x14ac:dyDescent="0.35">
      <c r="A464" s="80" t="s">
        <v>613</v>
      </c>
      <c r="B464" s="80" t="s">
        <v>614</v>
      </c>
      <c r="C464" s="80" t="s">
        <v>616</v>
      </c>
      <c r="D464" s="80" t="s">
        <v>1258</v>
      </c>
      <c r="E464" s="80"/>
      <c r="F464" s="80"/>
      <c r="G464" s="80">
        <f t="shared" si="14"/>
        <v>0</v>
      </c>
      <c r="H464" s="156">
        <v>9</v>
      </c>
      <c r="I464" s="156">
        <v>9</v>
      </c>
      <c r="J464" s="80">
        <f t="shared" si="15"/>
        <v>0</v>
      </c>
      <c r="K464" s="80"/>
      <c r="L464" s="80"/>
    </row>
    <row r="465" spans="1:12" ht="16.2" customHeight="1" thickBot="1" x14ac:dyDescent="0.35">
      <c r="A465" s="80" t="s">
        <v>617</v>
      </c>
      <c r="B465" s="80" t="s">
        <v>618</v>
      </c>
      <c r="C465" s="80" t="s">
        <v>619</v>
      </c>
      <c r="D465" s="80" t="s">
        <v>1258</v>
      </c>
      <c r="E465" s="80"/>
      <c r="F465" s="80"/>
      <c r="G465" s="80">
        <f t="shared" si="14"/>
        <v>0</v>
      </c>
      <c r="H465" s="80">
        <v>2</v>
      </c>
      <c r="I465" s="80">
        <v>2</v>
      </c>
      <c r="J465" s="80">
        <f t="shared" si="15"/>
        <v>0</v>
      </c>
      <c r="K465" s="24"/>
      <c r="L465" s="80"/>
    </row>
    <row r="466" spans="1:12" ht="16.2" customHeight="1" thickBot="1" x14ac:dyDescent="0.35">
      <c r="A466" s="80" t="s">
        <v>617</v>
      </c>
      <c r="B466" s="80" t="s">
        <v>618</v>
      </c>
      <c r="C466" s="80" t="s">
        <v>620</v>
      </c>
      <c r="D466" s="80" t="s">
        <v>1258</v>
      </c>
      <c r="E466" s="80">
        <v>4</v>
      </c>
      <c r="F466" s="80">
        <v>4</v>
      </c>
      <c r="G466" s="80">
        <f t="shared" si="14"/>
        <v>0</v>
      </c>
      <c r="H466" s="80"/>
      <c r="I466" s="80"/>
      <c r="J466" s="80">
        <f t="shared" si="15"/>
        <v>0</v>
      </c>
      <c r="K466" s="80"/>
      <c r="L466" s="80"/>
    </row>
    <row r="467" spans="1:12" ht="16.2" customHeight="1" thickBot="1" x14ac:dyDescent="0.35">
      <c r="A467" s="63" t="s">
        <v>621</v>
      </c>
      <c r="B467" s="63" t="s">
        <v>622</v>
      </c>
      <c r="C467" s="63" t="s">
        <v>2376</v>
      </c>
      <c r="D467" s="63" t="s">
        <v>1258</v>
      </c>
      <c r="E467" s="63"/>
      <c r="F467" s="63"/>
      <c r="G467" s="80">
        <f t="shared" si="14"/>
        <v>0</v>
      </c>
      <c r="H467" s="63">
        <v>12</v>
      </c>
      <c r="I467" s="63">
        <v>12</v>
      </c>
      <c r="J467" s="80">
        <f t="shared" si="15"/>
        <v>0</v>
      </c>
      <c r="K467" s="24"/>
      <c r="L467" s="80"/>
    </row>
    <row r="468" spans="1:12" ht="16.2" customHeight="1" thickBot="1" x14ac:dyDescent="0.35">
      <c r="A468" s="63" t="s">
        <v>621</v>
      </c>
      <c r="B468" s="63" t="s">
        <v>622</v>
      </c>
      <c r="C468" s="63" t="s">
        <v>2377</v>
      </c>
      <c r="D468" s="63" t="s">
        <v>1258</v>
      </c>
      <c r="E468" s="63"/>
      <c r="F468" s="63"/>
      <c r="G468" s="80">
        <f t="shared" si="14"/>
        <v>0</v>
      </c>
      <c r="H468" s="63">
        <v>10</v>
      </c>
      <c r="I468" s="63">
        <v>10</v>
      </c>
      <c r="J468" s="80">
        <f t="shared" si="15"/>
        <v>0</v>
      </c>
      <c r="K468" s="80"/>
      <c r="L468" s="80"/>
    </row>
    <row r="469" spans="1:12" ht="16.2" customHeight="1" thickBot="1" x14ac:dyDescent="0.35">
      <c r="A469" s="63" t="s">
        <v>621</v>
      </c>
      <c r="B469" s="63" t="s">
        <v>622</v>
      </c>
      <c r="C469" s="63" t="s">
        <v>2378</v>
      </c>
      <c r="D469" s="63" t="s">
        <v>1258</v>
      </c>
      <c r="E469" s="63">
        <v>12</v>
      </c>
      <c r="F469" s="63">
        <v>12</v>
      </c>
      <c r="G469" s="80">
        <f t="shared" si="14"/>
        <v>0</v>
      </c>
      <c r="H469" s="63"/>
      <c r="I469" s="63"/>
      <c r="J469" s="80">
        <f t="shared" si="15"/>
        <v>0</v>
      </c>
      <c r="K469" s="80"/>
      <c r="L469" s="80"/>
    </row>
    <row r="470" spans="1:12" ht="16.2" customHeight="1" thickBot="1" x14ac:dyDescent="0.35">
      <c r="A470" s="63" t="s">
        <v>621</v>
      </c>
      <c r="B470" s="63" t="s">
        <v>622</v>
      </c>
      <c r="C470" s="63" t="s">
        <v>2379</v>
      </c>
      <c r="D470" s="63" t="s">
        <v>1258</v>
      </c>
      <c r="E470" s="63">
        <v>8</v>
      </c>
      <c r="F470" s="63">
        <v>8</v>
      </c>
      <c r="G470" s="80">
        <f t="shared" si="14"/>
        <v>0</v>
      </c>
      <c r="H470" s="63"/>
      <c r="I470" s="63"/>
      <c r="J470" s="80">
        <f t="shared" si="15"/>
        <v>0</v>
      </c>
      <c r="K470" s="80"/>
      <c r="L470" s="80"/>
    </row>
    <row r="471" spans="1:12" ht="16.2" customHeight="1" thickBot="1" x14ac:dyDescent="0.35">
      <c r="A471" s="80" t="s">
        <v>623</v>
      </c>
      <c r="B471" s="80" t="s">
        <v>624</v>
      </c>
      <c r="C471" s="80" t="s">
        <v>2380</v>
      </c>
      <c r="D471" s="80" t="s">
        <v>1258</v>
      </c>
      <c r="E471" s="80"/>
      <c r="F471" s="80"/>
      <c r="G471" s="80">
        <f t="shared" si="14"/>
        <v>0</v>
      </c>
      <c r="H471" s="80">
        <v>3</v>
      </c>
      <c r="I471" s="80">
        <v>3</v>
      </c>
      <c r="J471" s="80">
        <f t="shared" si="15"/>
        <v>0</v>
      </c>
      <c r="K471" s="24"/>
      <c r="L471" s="80"/>
    </row>
    <row r="472" spans="1:12" ht="16.2" customHeight="1" thickBot="1" x14ac:dyDescent="0.35">
      <c r="A472" s="80" t="s">
        <v>623</v>
      </c>
      <c r="B472" s="80" t="s">
        <v>624</v>
      </c>
      <c r="C472" s="80" t="s">
        <v>2381</v>
      </c>
      <c r="D472" s="80" t="s">
        <v>1258</v>
      </c>
      <c r="E472" s="80">
        <v>10</v>
      </c>
      <c r="F472" s="80">
        <v>10</v>
      </c>
      <c r="G472" s="80">
        <f t="shared" si="14"/>
        <v>0</v>
      </c>
      <c r="H472" s="80"/>
      <c r="I472" s="80"/>
      <c r="J472" s="80">
        <f t="shared" si="15"/>
        <v>0</v>
      </c>
      <c r="K472" s="80"/>
      <c r="L472" s="80"/>
    </row>
    <row r="473" spans="1:12" ht="16.2" customHeight="1" thickBot="1" x14ac:dyDescent="0.35">
      <c r="A473" s="80" t="s">
        <v>626</v>
      </c>
      <c r="B473" s="80" t="s">
        <v>627</v>
      </c>
      <c r="C473" s="80" t="s">
        <v>2382</v>
      </c>
      <c r="D473" s="80" t="s">
        <v>1258</v>
      </c>
      <c r="E473" s="80"/>
      <c r="F473" s="80"/>
      <c r="G473" s="80">
        <f t="shared" si="14"/>
        <v>0</v>
      </c>
      <c r="H473" s="80">
        <v>10</v>
      </c>
      <c r="I473" s="80">
        <v>10</v>
      </c>
      <c r="J473" s="80">
        <f t="shared" si="15"/>
        <v>0</v>
      </c>
      <c r="K473" s="24"/>
      <c r="L473" s="80"/>
    </row>
    <row r="474" spans="1:12" ht="16.2" customHeight="1" thickBot="1" x14ac:dyDescent="0.35">
      <c r="A474" s="80" t="s">
        <v>626</v>
      </c>
      <c r="B474" s="80" t="s">
        <v>627</v>
      </c>
      <c r="C474" s="80" t="s">
        <v>2383</v>
      </c>
      <c r="D474" s="80" t="s">
        <v>1258</v>
      </c>
      <c r="E474" s="80">
        <v>19</v>
      </c>
      <c r="F474" s="80">
        <v>19</v>
      </c>
      <c r="G474" s="80">
        <f t="shared" si="14"/>
        <v>0</v>
      </c>
      <c r="H474" s="80"/>
      <c r="I474" s="80"/>
      <c r="J474" s="80">
        <f t="shared" si="15"/>
        <v>0</v>
      </c>
      <c r="K474" s="80"/>
      <c r="L474" s="80"/>
    </row>
    <row r="475" spans="1:12" ht="16.2" customHeight="1" thickBot="1" x14ac:dyDescent="0.35">
      <c r="A475" s="80" t="s">
        <v>628</v>
      </c>
      <c r="B475" s="80" t="s">
        <v>629</v>
      </c>
      <c r="C475" s="80" t="s">
        <v>2384</v>
      </c>
      <c r="D475" s="80" t="s">
        <v>1258</v>
      </c>
      <c r="E475" s="80">
        <v>77</v>
      </c>
      <c r="F475" s="80">
        <v>77</v>
      </c>
      <c r="G475" s="80">
        <f t="shared" si="14"/>
        <v>0</v>
      </c>
      <c r="H475" s="80"/>
      <c r="I475" s="80"/>
      <c r="J475" s="80">
        <f t="shared" si="15"/>
        <v>0</v>
      </c>
      <c r="K475" s="24"/>
      <c r="L475" s="80"/>
    </row>
    <row r="476" spans="1:12" ht="16.2" customHeight="1" thickBot="1" x14ac:dyDescent="0.35">
      <c r="A476" s="80" t="s">
        <v>628</v>
      </c>
      <c r="B476" s="80" t="s">
        <v>629</v>
      </c>
      <c r="C476" s="80" t="s">
        <v>2385</v>
      </c>
      <c r="D476" s="80" t="s">
        <v>1258</v>
      </c>
      <c r="E476" s="80"/>
      <c r="F476" s="80"/>
      <c r="G476" s="80">
        <f t="shared" si="14"/>
        <v>0</v>
      </c>
      <c r="H476" s="80">
        <v>57</v>
      </c>
      <c r="I476" s="80">
        <v>57</v>
      </c>
      <c r="J476" s="80">
        <f t="shared" si="15"/>
        <v>0</v>
      </c>
      <c r="K476" s="80"/>
      <c r="L476" s="80"/>
    </row>
    <row r="477" spans="1:12" ht="16.2" customHeight="1" thickBot="1" x14ac:dyDescent="0.35">
      <c r="A477" s="80" t="s">
        <v>632</v>
      </c>
      <c r="B477" s="80" t="s">
        <v>633</v>
      </c>
      <c r="C477" s="80" t="s">
        <v>634</v>
      </c>
      <c r="D477" s="80" t="s">
        <v>1258</v>
      </c>
      <c r="E477" s="80">
        <v>3</v>
      </c>
      <c r="F477" s="80">
        <v>3</v>
      </c>
      <c r="G477" s="80">
        <f t="shared" si="14"/>
        <v>0</v>
      </c>
      <c r="H477" s="80"/>
      <c r="I477" s="80"/>
      <c r="J477" s="80">
        <f t="shared" si="15"/>
        <v>0</v>
      </c>
      <c r="K477" s="24"/>
      <c r="L477" s="80"/>
    </row>
    <row r="478" spans="1:12" ht="16.2" customHeight="1" thickBot="1" x14ac:dyDescent="0.35">
      <c r="A478" s="80" t="s">
        <v>632</v>
      </c>
      <c r="B478" s="80" t="s">
        <v>633</v>
      </c>
      <c r="C478" s="80" t="s">
        <v>635</v>
      </c>
      <c r="D478" s="80" t="s">
        <v>1258</v>
      </c>
      <c r="E478" s="80"/>
      <c r="F478" s="80"/>
      <c r="G478" s="80">
        <f t="shared" si="14"/>
        <v>0</v>
      </c>
      <c r="H478" s="80"/>
      <c r="I478" s="80"/>
      <c r="J478" s="80">
        <f t="shared" si="15"/>
        <v>0</v>
      </c>
      <c r="K478" s="80"/>
      <c r="L478" s="80"/>
    </row>
    <row r="479" spans="1:12" ht="16.2" customHeight="1" thickBot="1" x14ac:dyDescent="0.35">
      <c r="A479" s="80" t="s">
        <v>638</v>
      </c>
      <c r="B479" s="80" t="s">
        <v>639</v>
      </c>
      <c r="C479" s="80" t="s">
        <v>640</v>
      </c>
      <c r="D479" s="80" t="s">
        <v>1258</v>
      </c>
      <c r="E479" s="80">
        <v>10</v>
      </c>
      <c r="F479" s="80">
        <v>10</v>
      </c>
      <c r="G479" s="80">
        <f t="shared" si="14"/>
        <v>0</v>
      </c>
      <c r="H479" s="80"/>
      <c r="I479" s="80"/>
      <c r="J479" s="80">
        <f t="shared" si="15"/>
        <v>0</v>
      </c>
      <c r="K479" s="24"/>
      <c r="L479" s="80"/>
    </row>
    <row r="480" spans="1:12" ht="16.2" customHeight="1" thickBot="1" x14ac:dyDescent="0.35">
      <c r="A480" s="80" t="s">
        <v>638</v>
      </c>
      <c r="B480" s="80" t="s">
        <v>639</v>
      </c>
      <c r="C480" s="80" t="s">
        <v>641</v>
      </c>
      <c r="D480" s="80" t="s">
        <v>1258</v>
      </c>
      <c r="E480" s="80"/>
      <c r="F480" s="80"/>
      <c r="G480" s="80">
        <f t="shared" si="14"/>
        <v>0</v>
      </c>
      <c r="H480" s="80">
        <v>8</v>
      </c>
      <c r="I480" s="80">
        <v>8</v>
      </c>
      <c r="J480" s="80">
        <f t="shared" si="15"/>
        <v>0</v>
      </c>
      <c r="K480" s="80"/>
      <c r="L480" s="80"/>
    </row>
    <row r="481" spans="1:12" ht="16.2" customHeight="1" thickBot="1" x14ac:dyDescent="0.35">
      <c r="A481" s="80" t="s">
        <v>642</v>
      </c>
      <c r="B481" s="80" t="s">
        <v>643</v>
      </c>
      <c r="C481" s="80" t="s">
        <v>645</v>
      </c>
      <c r="D481" s="80" t="s">
        <v>1258</v>
      </c>
      <c r="E481" s="80"/>
      <c r="F481" s="80"/>
      <c r="G481" s="80">
        <f t="shared" si="14"/>
        <v>0</v>
      </c>
      <c r="H481" s="156">
        <v>23</v>
      </c>
      <c r="I481" s="156">
        <v>23</v>
      </c>
      <c r="J481" s="80">
        <f t="shared" si="15"/>
        <v>0</v>
      </c>
      <c r="K481" s="24"/>
      <c r="L481" s="80"/>
    </row>
    <row r="482" spans="1:12" ht="16.2" customHeight="1" thickBot="1" x14ac:dyDescent="0.35">
      <c r="A482" s="80" t="s">
        <v>642</v>
      </c>
      <c r="B482" s="80" t="s">
        <v>643</v>
      </c>
      <c r="C482" s="80" t="s">
        <v>644</v>
      </c>
      <c r="D482" s="80" t="s">
        <v>1258</v>
      </c>
      <c r="E482" s="156">
        <v>64</v>
      </c>
      <c r="F482" s="156">
        <v>64</v>
      </c>
      <c r="G482" s="80">
        <f t="shared" si="14"/>
        <v>0</v>
      </c>
      <c r="H482" s="80"/>
      <c r="I482" s="80"/>
      <c r="J482" s="80">
        <f t="shared" si="15"/>
        <v>0</v>
      </c>
      <c r="K482" s="80"/>
      <c r="L482" s="80"/>
    </row>
    <row r="483" spans="1:12" ht="16.2" customHeight="1" thickBot="1" x14ac:dyDescent="0.35">
      <c r="A483" s="80" t="s">
        <v>646</v>
      </c>
      <c r="B483" s="80" t="s">
        <v>647</v>
      </c>
      <c r="C483" s="116" t="s">
        <v>2386</v>
      </c>
      <c r="D483" s="80" t="s">
        <v>1258</v>
      </c>
      <c r="E483" s="80">
        <v>26</v>
      </c>
      <c r="F483" s="80">
        <v>26</v>
      </c>
      <c r="G483" s="80">
        <f t="shared" si="14"/>
        <v>0</v>
      </c>
      <c r="H483" s="80"/>
      <c r="I483" s="80"/>
      <c r="J483" s="80">
        <f t="shared" si="15"/>
        <v>0</v>
      </c>
      <c r="K483" s="24"/>
      <c r="L483" s="80"/>
    </row>
    <row r="484" spans="1:12" ht="16.2" customHeight="1" thickBot="1" x14ac:dyDescent="0.35">
      <c r="A484" s="80" t="s">
        <v>646</v>
      </c>
      <c r="B484" s="80" t="s">
        <v>647</v>
      </c>
      <c r="C484" s="80" t="s">
        <v>2387</v>
      </c>
      <c r="D484" s="80" t="s">
        <v>1258</v>
      </c>
      <c r="E484" s="80"/>
      <c r="F484" s="80"/>
      <c r="G484" s="80">
        <f t="shared" si="14"/>
        <v>0</v>
      </c>
      <c r="H484" s="80">
        <v>22</v>
      </c>
      <c r="I484" s="80">
        <v>22</v>
      </c>
      <c r="J484" s="80">
        <f t="shared" si="15"/>
        <v>0</v>
      </c>
      <c r="K484" s="80"/>
      <c r="L484" s="80"/>
    </row>
    <row r="485" spans="1:12" ht="16.2" customHeight="1" thickBot="1" x14ac:dyDescent="0.35">
      <c r="A485" s="80" t="s">
        <v>646</v>
      </c>
      <c r="B485" s="80" t="s">
        <v>647</v>
      </c>
      <c r="C485" s="116" t="s">
        <v>2388</v>
      </c>
      <c r="D485" s="80" t="s">
        <v>1258</v>
      </c>
      <c r="E485" s="80"/>
      <c r="F485" s="80"/>
      <c r="G485" s="80">
        <f t="shared" si="14"/>
        <v>0</v>
      </c>
      <c r="H485" s="80">
        <v>13</v>
      </c>
      <c r="I485" s="80">
        <v>13</v>
      </c>
      <c r="J485" s="80">
        <f t="shared" si="15"/>
        <v>0</v>
      </c>
      <c r="K485" s="80"/>
      <c r="L485" s="80"/>
    </row>
    <row r="486" spans="1:12" ht="16.2" customHeight="1" thickBot="1" x14ac:dyDescent="0.35">
      <c r="A486" s="80" t="s">
        <v>646</v>
      </c>
      <c r="B486" s="80" t="s">
        <v>647</v>
      </c>
      <c r="C486" s="80" t="s">
        <v>2389</v>
      </c>
      <c r="D486" s="80" t="s">
        <v>1258</v>
      </c>
      <c r="E486" s="80">
        <v>17</v>
      </c>
      <c r="F486" s="80">
        <v>17</v>
      </c>
      <c r="G486" s="80">
        <f t="shared" si="14"/>
        <v>0</v>
      </c>
      <c r="H486" s="80"/>
      <c r="I486" s="80"/>
      <c r="J486" s="80">
        <f t="shared" si="15"/>
        <v>0</v>
      </c>
      <c r="K486" s="80"/>
      <c r="L486" s="80"/>
    </row>
    <row r="487" spans="1:12" ht="16.2" customHeight="1" thickBot="1" x14ac:dyDescent="0.35">
      <c r="A487" s="80" t="s">
        <v>648</v>
      </c>
      <c r="B487" s="80" t="s">
        <v>649</v>
      </c>
      <c r="C487" s="80" t="s">
        <v>2390</v>
      </c>
      <c r="D487" s="80" t="s">
        <v>1258</v>
      </c>
      <c r="E487" s="80"/>
      <c r="F487" s="80"/>
      <c r="G487" s="80">
        <f t="shared" si="14"/>
        <v>0</v>
      </c>
      <c r="H487" s="80">
        <v>19</v>
      </c>
      <c r="I487" s="80">
        <v>19</v>
      </c>
      <c r="J487" s="80">
        <f t="shared" si="15"/>
        <v>0</v>
      </c>
      <c r="K487" s="24"/>
      <c r="L487" s="80"/>
    </row>
    <row r="488" spans="1:12" ht="16.2" customHeight="1" thickBot="1" x14ac:dyDescent="0.35">
      <c r="A488" s="80" t="s">
        <v>648</v>
      </c>
      <c r="B488" s="80" t="s">
        <v>649</v>
      </c>
      <c r="C488" s="80" t="s">
        <v>2391</v>
      </c>
      <c r="D488" s="80" t="s">
        <v>1258</v>
      </c>
      <c r="E488" s="80">
        <v>28</v>
      </c>
      <c r="F488" s="80">
        <v>28</v>
      </c>
      <c r="G488" s="80">
        <f t="shared" si="14"/>
        <v>0</v>
      </c>
      <c r="H488" s="80"/>
      <c r="I488" s="80"/>
      <c r="J488" s="80">
        <f t="shared" si="15"/>
        <v>0</v>
      </c>
      <c r="K488" s="80"/>
      <c r="L488" s="80"/>
    </row>
    <row r="489" spans="1:12" ht="16.2" customHeight="1" thickBot="1" x14ac:dyDescent="0.35">
      <c r="A489" s="80" t="s">
        <v>650</v>
      </c>
      <c r="B489" s="80" t="s">
        <v>1272</v>
      </c>
      <c r="C489" s="80" t="s">
        <v>1293</v>
      </c>
      <c r="D489" s="80" t="s">
        <v>1258</v>
      </c>
      <c r="E489" s="80"/>
      <c r="F489" s="80"/>
      <c r="G489" s="80">
        <f t="shared" si="14"/>
        <v>0</v>
      </c>
      <c r="H489" s="80"/>
      <c r="I489" s="80"/>
      <c r="J489" s="80">
        <f t="shared" si="15"/>
        <v>0</v>
      </c>
      <c r="K489" s="24"/>
      <c r="L489" s="80"/>
    </row>
    <row r="490" spans="1:12" ht="16.2" customHeight="1" thickBot="1" x14ac:dyDescent="0.35">
      <c r="A490" s="80" t="s">
        <v>650</v>
      </c>
      <c r="B490" s="80" t="s">
        <v>1272</v>
      </c>
      <c r="C490" s="80" t="s">
        <v>1294</v>
      </c>
      <c r="D490" s="80" t="s">
        <v>1258</v>
      </c>
      <c r="E490" s="80"/>
      <c r="F490" s="80"/>
      <c r="G490" s="80">
        <f t="shared" si="14"/>
        <v>0</v>
      </c>
      <c r="H490" s="80"/>
      <c r="I490" s="80"/>
      <c r="J490" s="80">
        <f t="shared" si="15"/>
        <v>0</v>
      </c>
      <c r="K490" s="80"/>
      <c r="L490" s="80"/>
    </row>
    <row r="491" spans="1:12" ht="16.2" customHeight="1" thickBot="1" x14ac:dyDescent="0.35">
      <c r="A491" s="80" t="s">
        <v>650</v>
      </c>
      <c r="B491" s="80" t="s">
        <v>2392</v>
      </c>
      <c r="C491" s="80" t="s">
        <v>1294</v>
      </c>
      <c r="D491" s="80" t="s">
        <v>1258</v>
      </c>
      <c r="E491" s="80"/>
      <c r="F491" s="80"/>
      <c r="G491" s="80">
        <f t="shared" si="14"/>
        <v>0</v>
      </c>
      <c r="H491" s="80"/>
      <c r="I491" s="80"/>
      <c r="J491" s="80">
        <f t="shared" si="15"/>
        <v>0</v>
      </c>
      <c r="K491" s="80"/>
      <c r="L491" s="80"/>
    </row>
    <row r="492" spans="1:12" ht="16.2" customHeight="1" thickBot="1" x14ac:dyDescent="0.35">
      <c r="A492" s="80" t="s">
        <v>650</v>
      </c>
      <c r="B492" s="80" t="s">
        <v>2392</v>
      </c>
      <c r="C492" s="80" t="s">
        <v>1293</v>
      </c>
      <c r="D492" s="80" t="s">
        <v>1258</v>
      </c>
      <c r="E492" s="80"/>
      <c r="F492" s="80"/>
      <c r="G492" s="80">
        <f t="shared" si="14"/>
        <v>0</v>
      </c>
      <c r="H492" s="80"/>
      <c r="I492" s="80"/>
      <c r="J492" s="80">
        <f t="shared" si="15"/>
        <v>0</v>
      </c>
      <c r="K492" s="80"/>
      <c r="L492" s="80"/>
    </row>
    <row r="493" spans="1:12" ht="16.2" customHeight="1" thickBot="1" x14ac:dyDescent="0.35">
      <c r="A493" s="80" t="s">
        <v>652</v>
      </c>
      <c r="B493" s="80" t="s">
        <v>1272</v>
      </c>
      <c r="C493" s="80" t="s">
        <v>2393</v>
      </c>
      <c r="D493" s="80"/>
      <c r="E493" s="80"/>
      <c r="F493" s="80"/>
      <c r="G493" s="80">
        <f t="shared" si="14"/>
        <v>0</v>
      </c>
      <c r="H493" s="80">
        <v>11</v>
      </c>
      <c r="I493" s="80">
        <v>11</v>
      </c>
      <c r="J493" s="80">
        <f t="shared" si="15"/>
        <v>0</v>
      </c>
      <c r="K493" s="24"/>
      <c r="L493" s="80"/>
    </row>
    <row r="494" spans="1:12" ht="16.2" customHeight="1" thickBot="1" x14ac:dyDescent="0.35">
      <c r="A494" s="80" t="s">
        <v>652</v>
      </c>
      <c r="B494" s="80" t="s">
        <v>1245</v>
      </c>
      <c r="C494" s="80" t="s">
        <v>2393</v>
      </c>
      <c r="D494" s="80"/>
      <c r="E494" s="80"/>
      <c r="F494" s="80"/>
      <c r="G494" s="80">
        <f t="shared" si="14"/>
        <v>0</v>
      </c>
      <c r="H494" s="80">
        <v>11</v>
      </c>
      <c r="I494" s="80">
        <v>11</v>
      </c>
      <c r="J494" s="80">
        <f t="shared" si="15"/>
        <v>0</v>
      </c>
      <c r="K494" s="80"/>
      <c r="L494" s="80"/>
    </row>
    <row r="495" spans="1:12" ht="16.2" customHeight="1" thickBot="1" x14ac:dyDescent="0.35">
      <c r="A495" s="80" t="s">
        <v>652</v>
      </c>
      <c r="B495" s="80" t="s">
        <v>1245</v>
      </c>
      <c r="C495" s="80" t="s">
        <v>2394</v>
      </c>
      <c r="D495" s="80"/>
      <c r="E495" s="80">
        <v>11</v>
      </c>
      <c r="F495" s="80">
        <v>11</v>
      </c>
      <c r="G495" s="80">
        <f t="shared" si="14"/>
        <v>0</v>
      </c>
      <c r="H495" s="80"/>
      <c r="I495" s="80"/>
      <c r="J495" s="80">
        <f t="shared" si="15"/>
        <v>0</v>
      </c>
      <c r="K495" s="80"/>
      <c r="L495" s="80"/>
    </row>
    <row r="496" spans="1:12" ht="16.2" customHeight="1" thickBot="1" x14ac:dyDescent="0.35">
      <c r="A496" s="80" t="s">
        <v>652</v>
      </c>
      <c r="B496" s="80" t="s">
        <v>1272</v>
      </c>
      <c r="C496" s="80" t="s">
        <v>2394</v>
      </c>
      <c r="D496" s="80"/>
      <c r="E496" s="80">
        <v>11</v>
      </c>
      <c r="F496" s="80">
        <v>11</v>
      </c>
      <c r="G496" s="80">
        <f t="shared" si="14"/>
        <v>0</v>
      </c>
      <c r="H496" s="80"/>
      <c r="I496" s="80"/>
      <c r="J496" s="80">
        <f t="shared" si="15"/>
        <v>0</v>
      </c>
      <c r="K496" s="80"/>
      <c r="L496" s="80"/>
    </row>
    <row r="497" spans="1:12" ht="16.2" customHeight="1" thickBot="1" x14ac:dyDescent="0.35">
      <c r="A497" s="80" t="s">
        <v>653</v>
      </c>
      <c r="B497" s="80" t="s">
        <v>1207</v>
      </c>
      <c r="C497" s="80" t="s">
        <v>1208</v>
      </c>
      <c r="D497" s="80" t="s">
        <v>1258</v>
      </c>
      <c r="E497" s="80"/>
      <c r="F497" s="80"/>
      <c r="G497" s="80">
        <f t="shared" si="14"/>
        <v>0</v>
      </c>
      <c r="H497" s="80"/>
      <c r="I497" s="80"/>
      <c r="J497" s="80">
        <f t="shared" si="15"/>
        <v>0</v>
      </c>
      <c r="K497" s="24"/>
      <c r="L497" s="80"/>
    </row>
    <row r="498" spans="1:12" ht="16.2" customHeight="1" thickBot="1" x14ac:dyDescent="0.35">
      <c r="A498" s="80" t="s">
        <v>653</v>
      </c>
      <c r="B498" s="80" t="s">
        <v>1207</v>
      </c>
      <c r="C498" s="80" t="s">
        <v>1209</v>
      </c>
      <c r="D498" s="80" t="s">
        <v>1258</v>
      </c>
      <c r="E498" s="80"/>
      <c r="F498" s="80"/>
      <c r="G498" s="80">
        <f t="shared" si="14"/>
        <v>0</v>
      </c>
      <c r="H498" s="80"/>
      <c r="I498" s="80"/>
      <c r="J498" s="80">
        <f t="shared" si="15"/>
        <v>0</v>
      </c>
      <c r="K498" s="80"/>
      <c r="L498" s="80"/>
    </row>
    <row r="499" spans="1:12" ht="16.2" customHeight="1" thickBot="1" x14ac:dyDescent="0.35">
      <c r="A499" s="80" t="s">
        <v>655</v>
      </c>
      <c r="B499" s="80" t="s">
        <v>1246</v>
      </c>
      <c r="C499" s="80" t="s">
        <v>2031</v>
      </c>
      <c r="D499" s="80"/>
      <c r="E499" s="80"/>
      <c r="F499" s="80"/>
      <c r="G499" s="80">
        <f t="shared" si="14"/>
        <v>0</v>
      </c>
      <c r="H499" s="80">
        <v>1</v>
      </c>
      <c r="I499" s="80">
        <v>1</v>
      </c>
      <c r="J499" s="80">
        <f t="shared" si="15"/>
        <v>0</v>
      </c>
      <c r="K499" s="24"/>
      <c r="L499" s="80"/>
    </row>
    <row r="500" spans="1:12" ht="16.2" customHeight="1" thickBot="1" x14ac:dyDescent="0.35">
      <c r="A500" s="80" t="s">
        <v>655</v>
      </c>
      <c r="B500" s="80" t="s">
        <v>1246</v>
      </c>
      <c r="C500" s="80" t="s">
        <v>2030</v>
      </c>
      <c r="D500" s="80"/>
      <c r="E500" s="80">
        <v>7</v>
      </c>
      <c r="F500" s="80">
        <v>7</v>
      </c>
      <c r="G500" s="80">
        <f t="shared" si="14"/>
        <v>0</v>
      </c>
      <c r="H500" s="80"/>
      <c r="I500" s="80"/>
      <c r="J500" s="80">
        <f t="shared" si="15"/>
        <v>0</v>
      </c>
      <c r="K500" s="80"/>
      <c r="L500" s="80"/>
    </row>
    <row r="501" spans="1:12" ht="16.2" customHeight="1" thickBot="1" x14ac:dyDescent="0.35">
      <c r="A501" s="80" t="s">
        <v>656</v>
      </c>
      <c r="B501" s="80" t="s">
        <v>6</v>
      </c>
      <c r="C501" s="80" t="s">
        <v>657</v>
      </c>
      <c r="D501" s="80" t="s">
        <v>1258</v>
      </c>
      <c r="E501" s="80">
        <v>7</v>
      </c>
      <c r="F501" s="80">
        <v>7</v>
      </c>
      <c r="G501" s="80">
        <f t="shared" si="14"/>
        <v>0</v>
      </c>
      <c r="H501" s="80"/>
      <c r="I501" s="80"/>
      <c r="J501" s="80">
        <f t="shared" si="15"/>
        <v>0</v>
      </c>
      <c r="K501" s="24"/>
      <c r="L501" s="80"/>
    </row>
    <row r="502" spans="1:12" ht="16.2" customHeight="1" thickBot="1" x14ac:dyDescent="0.35">
      <c r="A502" s="80" t="s">
        <v>656</v>
      </c>
      <c r="B502" s="80" t="s">
        <v>6</v>
      </c>
      <c r="C502" s="80" t="s">
        <v>658</v>
      </c>
      <c r="D502" s="80" t="s">
        <v>1258</v>
      </c>
      <c r="E502" s="80"/>
      <c r="F502" s="80"/>
      <c r="G502" s="80">
        <f t="shared" si="14"/>
        <v>0</v>
      </c>
      <c r="H502" s="80"/>
      <c r="I502" s="80"/>
      <c r="J502" s="80">
        <f t="shared" si="15"/>
        <v>0</v>
      </c>
      <c r="K502" s="80"/>
      <c r="L502" s="80"/>
    </row>
    <row r="503" spans="1:12" ht="16.2" customHeight="1" thickBot="1" x14ac:dyDescent="0.35">
      <c r="A503" s="80" t="s">
        <v>660</v>
      </c>
      <c r="B503" s="80" t="s">
        <v>1803</v>
      </c>
      <c r="C503" s="80" t="s">
        <v>2395</v>
      </c>
      <c r="D503" s="80"/>
      <c r="E503" s="80"/>
      <c r="F503" s="80"/>
      <c r="G503" s="80">
        <f t="shared" si="14"/>
        <v>0</v>
      </c>
      <c r="H503" s="156">
        <v>7</v>
      </c>
      <c r="I503" s="156">
        <v>7</v>
      </c>
      <c r="J503" s="80">
        <f t="shared" si="15"/>
        <v>0</v>
      </c>
      <c r="K503" s="24"/>
      <c r="L503" s="80"/>
    </row>
    <row r="504" spans="1:12" ht="16.2" customHeight="1" thickBot="1" x14ac:dyDescent="0.35">
      <c r="A504" s="80" t="s">
        <v>660</v>
      </c>
      <c r="B504" s="80" t="s">
        <v>1272</v>
      </c>
      <c r="C504" s="80" t="s">
        <v>2396</v>
      </c>
      <c r="D504" s="80"/>
      <c r="E504" s="80">
        <v>12</v>
      </c>
      <c r="F504" s="80">
        <v>12</v>
      </c>
      <c r="G504" s="80">
        <f t="shared" si="14"/>
        <v>0</v>
      </c>
      <c r="H504" s="80"/>
      <c r="I504" s="80"/>
      <c r="J504" s="80">
        <f t="shared" si="15"/>
        <v>0</v>
      </c>
      <c r="K504" s="80"/>
      <c r="L504" s="80"/>
    </row>
    <row r="505" spans="1:12" ht="16.2" customHeight="1" thickBot="1" x14ac:dyDescent="0.35">
      <c r="A505" s="80" t="s">
        <v>660</v>
      </c>
      <c r="B505" s="80" t="s">
        <v>1272</v>
      </c>
      <c r="C505" s="80" t="s">
        <v>2395</v>
      </c>
      <c r="D505" s="80"/>
      <c r="E505" s="80"/>
      <c r="F505" s="80"/>
      <c r="G505" s="80">
        <f t="shared" si="14"/>
        <v>0</v>
      </c>
      <c r="H505" s="80">
        <v>5</v>
      </c>
      <c r="I505" s="80">
        <v>5</v>
      </c>
      <c r="J505" s="80">
        <f t="shared" si="15"/>
        <v>0</v>
      </c>
      <c r="K505" s="80"/>
      <c r="L505" s="80"/>
    </row>
    <row r="506" spans="1:12" ht="16.2" customHeight="1" thickBot="1" x14ac:dyDescent="0.35">
      <c r="A506" s="80" t="s">
        <v>660</v>
      </c>
      <c r="B506" s="80" t="s">
        <v>1803</v>
      </c>
      <c r="C506" s="80" t="s">
        <v>2396</v>
      </c>
      <c r="D506" s="80"/>
      <c r="E506" s="156">
        <v>16</v>
      </c>
      <c r="F506" s="156">
        <v>16</v>
      </c>
      <c r="G506" s="80">
        <f t="shared" si="14"/>
        <v>0</v>
      </c>
      <c r="H506" s="80"/>
      <c r="I506" s="80"/>
      <c r="J506" s="80">
        <f t="shared" si="15"/>
        <v>0</v>
      </c>
      <c r="K506" s="80"/>
      <c r="L506" s="80"/>
    </row>
    <row r="507" spans="1:12" ht="16.2" customHeight="1" thickBot="1" x14ac:dyDescent="0.35">
      <c r="A507" s="80" t="s">
        <v>661</v>
      </c>
      <c r="B507" s="80" t="s">
        <v>78</v>
      </c>
      <c r="C507" s="80" t="s">
        <v>2397</v>
      </c>
      <c r="D507" s="80" t="s">
        <v>2398</v>
      </c>
      <c r="E507" s="156">
        <v>76</v>
      </c>
      <c r="F507" s="156">
        <v>76</v>
      </c>
      <c r="G507" s="80">
        <f t="shared" si="14"/>
        <v>0</v>
      </c>
      <c r="H507" s="80"/>
      <c r="I507" s="80"/>
      <c r="J507" s="80">
        <f t="shared" si="15"/>
        <v>0</v>
      </c>
      <c r="K507" s="24"/>
      <c r="L507" s="80"/>
    </row>
    <row r="508" spans="1:12" ht="16.2" customHeight="1" thickBot="1" x14ac:dyDescent="0.35">
      <c r="A508" s="80" t="s">
        <v>661</v>
      </c>
      <c r="B508" s="80" t="s">
        <v>78</v>
      </c>
      <c r="C508" s="80" t="s">
        <v>2399</v>
      </c>
      <c r="D508" s="80" t="s">
        <v>2398</v>
      </c>
      <c r="E508" s="80"/>
      <c r="F508" s="80"/>
      <c r="G508" s="80">
        <f t="shared" si="14"/>
        <v>0</v>
      </c>
      <c r="H508" s="156">
        <v>43</v>
      </c>
      <c r="I508" s="156">
        <v>43</v>
      </c>
      <c r="J508" s="80">
        <f t="shared" si="15"/>
        <v>0</v>
      </c>
      <c r="K508" s="80"/>
      <c r="L508" s="80"/>
    </row>
    <row r="509" spans="1:12" ht="16.2" customHeight="1" thickBot="1" x14ac:dyDescent="0.35">
      <c r="A509" s="80" t="s">
        <v>662</v>
      </c>
      <c r="B509" s="80" t="s">
        <v>1210</v>
      </c>
      <c r="C509" s="80" t="s">
        <v>1212</v>
      </c>
      <c r="D509" s="80" t="s">
        <v>1258</v>
      </c>
      <c r="E509" s="80"/>
      <c r="F509" s="80"/>
      <c r="G509" s="80">
        <f t="shared" si="14"/>
        <v>0</v>
      </c>
      <c r="H509" s="80"/>
      <c r="I509" s="80"/>
      <c r="J509" s="80">
        <f t="shared" si="15"/>
        <v>0</v>
      </c>
      <c r="K509" s="24"/>
      <c r="L509" s="80"/>
    </row>
    <row r="510" spans="1:12" ht="16.2" customHeight="1" thickBot="1" x14ac:dyDescent="0.35">
      <c r="A510" s="80" t="s">
        <v>662</v>
      </c>
      <c r="B510" s="80" t="s">
        <v>1210</v>
      </c>
      <c r="C510" s="80" t="s">
        <v>1213</v>
      </c>
      <c r="D510" s="80" t="s">
        <v>1258</v>
      </c>
      <c r="E510" s="80"/>
      <c r="F510" s="80"/>
      <c r="G510" s="80">
        <f t="shared" si="14"/>
        <v>0</v>
      </c>
      <c r="H510" s="80"/>
      <c r="I510" s="80"/>
      <c r="J510" s="80">
        <f t="shared" si="15"/>
        <v>0</v>
      </c>
      <c r="K510" s="80"/>
      <c r="L510" s="80"/>
    </row>
    <row r="511" spans="1:12" ht="16.2" customHeight="1" thickBot="1" x14ac:dyDescent="0.35">
      <c r="A511" s="80" t="s">
        <v>662</v>
      </c>
      <c r="B511" s="80" t="s">
        <v>1210</v>
      </c>
      <c r="C511" s="80" t="s">
        <v>1214</v>
      </c>
      <c r="D511" s="80" t="s">
        <v>1258</v>
      </c>
      <c r="E511" s="80"/>
      <c r="F511" s="80"/>
      <c r="G511" s="80">
        <f t="shared" si="14"/>
        <v>0</v>
      </c>
      <c r="H511" s="80"/>
      <c r="I511" s="80"/>
      <c r="J511" s="80">
        <f t="shared" si="15"/>
        <v>0</v>
      </c>
      <c r="K511" s="80"/>
      <c r="L511" s="80"/>
    </row>
    <row r="512" spans="1:12" ht="16.2" customHeight="1" thickBot="1" x14ac:dyDescent="0.35">
      <c r="A512" s="80" t="s">
        <v>662</v>
      </c>
      <c r="B512" s="80" t="s">
        <v>1210</v>
      </c>
      <c r="C512" s="80" t="s">
        <v>1211</v>
      </c>
      <c r="D512" s="80" t="s">
        <v>1258</v>
      </c>
      <c r="E512" s="80"/>
      <c r="F512" s="80"/>
      <c r="G512" s="80">
        <f t="shared" si="14"/>
        <v>0</v>
      </c>
      <c r="H512" s="80"/>
      <c r="I512" s="80"/>
      <c r="J512" s="80">
        <f t="shared" si="15"/>
        <v>0</v>
      </c>
      <c r="K512" s="80"/>
      <c r="L512" s="80"/>
    </row>
    <row r="513" spans="1:12" ht="16.2" customHeight="1" thickBot="1" x14ac:dyDescent="0.35">
      <c r="A513" s="80" t="s">
        <v>663</v>
      </c>
      <c r="B513" s="80" t="s">
        <v>664</v>
      </c>
      <c r="C513" s="80" t="s">
        <v>2400</v>
      </c>
      <c r="D513" s="80" t="s">
        <v>1258</v>
      </c>
      <c r="E513" s="80"/>
      <c r="F513" s="80"/>
      <c r="G513" s="80">
        <f t="shared" si="14"/>
        <v>0</v>
      </c>
      <c r="H513" s="80"/>
      <c r="I513" s="80"/>
      <c r="J513" s="80">
        <f t="shared" si="15"/>
        <v>0</v>
      </c>
      <c r="K513" s="24"/>
      <c r="L513" s="80"/>
    </row>
    <row r="514" spans="1:12" ht="16.2" customHeight="1" thickBot="1" x14ac:dyDescent="0.35">
      <c r="A514" s="80" t="s">
        <v>663</v>
      </c>
      <c r="B514" s="80" t="s">
        <v>664</v>
      </c>
      <c r="C514" s="80" t="s">
        <v>2401</v>
      </c>
      <c r="D514" s="80" t="s">
        <v>1258</v>
      </c>
      <c r="E514" s="80">
        <v>2</v>
      </c>
      <c r="F514" s="80">
        <v>2</v>
      </c>
      <c r="G514" s="80">
        <f t="shared" si="14"/>
        <v>0</v>
      </c>
      <c r="H514" s="80"/>
      <c r="I514" s="80"/>
      <c r="J514" s="80">
        <f t="shared" si="15"/>
        <v>0</v>
      </c>
      <c r="K514" s="80"/>
      <c r="L514" s="80"/>
    </row>
    <row r="515" spans="1:12" ht="16.2" customHeight="1" thickBot="1" x14ac:dyDescent="0.35">
      <c r="A515" s="80" t="s">
        <v>665</v>
      </c>
      <c r="B515" s="80" t="s">
        <v>666</v>
      </c>
      <c r="C515" s="80" t="s">
        <v>2402</v>
      </c>
      <c r="D515" s="80" t="s">
        <v>1258</v>
      </c>
      <c r="E515" s="80"/>
      <c r="F515" s="80"/>
      <c r="G515" s="80">
        <f t="shared" si="14"/>
        <v>0</v>
      </c>
      <c r="H515" s="80">
        <v>8</v>
      </c>
      <c r="I515" s="80">
        <v>8</v>
      </c>
      <c r="J515" s="80">
        <f t="shared" si="15"/>
        <v>0</v>
      </c>
      <c r="K515" s="24"/>
      <c r="L515" s="80"/>
    </row>
    <row r="516" spans="1:12" ht="16.2" customHeight="1" thickBot="1" x14ac:dyDescent="0.35">
      <c r="A516" s="80" t="s">
        <v>665</v>
      </c>
      <c r="B516" s="80" t="s">
        <v>666</v>
      </c>
      <c r="C516" s="80" t="s">
        <v>2403</v>
      </c>
      <c r="D516" s="80" t="s">
        <v>1258</v>
      </c>
      <c r="E516" s="80">
        <v>12</v>
      </c>
      <c r="F516" s="80">
        <v>12</v>
      </c>
      <c r="G516" s="80">
        <f t="shared" si="14"/>
        <v>0</v>
      </c>
      <c r="H516" s="80"/>
      <c r="I516" s="80"/>
      <c r="J516" s="80">
        <f t="shared" si="15"/>
        <v>0</v>
      </c>
      <c r="K516" s="80"/>
      <c r="L516" s="80"/>
    </row>
    <row r="517" spans="1:12" ht="16.2" customHeight="1" thickBot="1" x14ac:dyDescent="0.35">
      <c r="A517" s="80" t="s">
        <v>668</v>
      </c>
      <c r="B517" s="80" t="s">
        <v>669</v>
      </c>
      <c r="C517" s="80" t="s">
        <v>670</v>
      </c>
      <c r="D517" s="80" t="s">
        <v>1258</v>
      </c>
      <c r="E517" s="80"/>
      <c r="F517" s="80"/>
      <c r="G517" s="80">
        <f t="shared" si="14"/>
        <v>0</v>
      </c>
      <c r="H517" s="80"/>
      <c r="I517" s="80"/>
      <c r="J517" s="80">
        <f t="shared" si="15"/>
        <v>0</v>
      </c>
      <c r="K517" s="24"/>
      <c r="L517" s="80"/>
    </row>
    <row r="518" spans="1:12" ht="16.2" customHeight="1" thickBot="1" x14ac:dyDescent="0.35">
      <c r="A518" s="80" t="s">
        <v>668</v>
      </c>
      <c r="B518" s="80" t="s">
        <v>669</v>
      </c>
      <c r="C518" s="80" t="s">
        <v>671</v>
      </c>
      <c r="D518" s="80" t="s">
        <v>1258</v>
      </c>
      <c r="E518" s="80"/>
      <c r="F518" s="80"/>
      <c r="G518" s="80">
        <f t="shared" si="14"/>
        <v>0</v>
      </c>
      <c r="H518" s="80"/>
      <c r="I518" s="80"/>
      <c r="J518" s="80">
        <f t="shared" si="15"/>
        <v>0</v>
      </c>
      <c r="K518" s="80"/>
      <c r="L518" s="80"/>
    </row>
    <row r="519" spans="1:12" ht="16.2" customHeight="1" thickBot="1" x14ac:dyDescent="0.35">
      <c r="A519" s="80" t="s">
        <v>673</v>
      </c>
      <c r="B519" s="80" t="s">
        <v>674</v>
      </c>
      <c r="C519" s="80" t="s">
        <v>675</v>
      </c>
      <c r="D519" s="80" t="s">
        <v>1258</v>
      </c>
      <c r="E519" s="80"/>
      <c r="F519" s="80"/>
      <c r="G519" s="80">
        <f t="shared" si="14"/>
        <v>0</v>
      </c>
      <c r="H519" s="80"/>
      <c r="I519" s="80"/>
      <c r="J519" s="80">
        <f t="shared" si="15"/>
        <v>0</v>
      </c>
      <c r="K519" s="24"/>
      <c r="L519" s="80"/>
    </row>
    <row r="520" spans="1:12" ht="16.2" customHeight="1" thickBot="1" x14ac:dyDescent="0.35">
      <c r="A520" s="80" t="s">
        <v>673</v>
      </c>
      <c r="B520" s="80" t="s">
        <v>674</v>
      </c>
      <c r="C520" s="80" t="s">
        <v>676</v>
      </c>
      <c r="D520" s="80" t="s">
        <v>1258</v>
      </c>
      <c r="E520" s="80"/>
      <c r="F520" s="80"/>
      <c r="G520" s="80">
        <f t="shared" ref="G520:G583" si="16">F520-E520</f>
        <v>0</v>
      </c>
      <c r="H520" s="80"/>
      <c r="I520" s="80"/>
      <c r="J520" s="80">
        <f t="shared" ref="J520:J583" si="17">I520-H520</f>
        <v>0</v>
      </c>
      <c r="K520" s="80"/>
      <c r="L520" s="80"/>
    </row>
    <row r="521" spans="1:12" ht="16.2" customHeight="1" thickBot="1" x14ac:dyDescent="0.35">
      <c r="A521" s="80" t="s">
        <v>673</v>
      </c>
      <c r="B521" s="80" t="s">
        <v>674</v>
      </c>
      <c r="C521" s="80" t="s">
        <v>677</v>
      </c>
      <c r="D521" s="80" t="s">
        <v>1258</v>
      </c>
      <c r="E521" s="80">
        <v>5</v>
      </c>
      <c r="F521" s="80">
        <v>5</v>
      </c>
      <c r="G521" s="80">
        <f t="shared" si="16"/>
        <v>0</v>
      </c>
      <c r="H521" s="80"/>
      <c r="I521" s="80"/>
      <c r="J521" s="80">
        <f t="shared" si="17"/>
        <v>0</v>
      </c>
      <c r="K521" s="80"/>
      <c r="L521" s="80"/>
    </row>
    <row r="522" spans="1:12" ht="16.2" customHeight="1" thickBot="1" x14ac:dyDescent="0.35">
      <c r="A522" s="80" t="s">
        <v>673</v>
      </c>
      <c r="B522" s="80" t="s">
        <v>674</v>
      </c>
      <c r="C522" s="80" t="s">
        <v>678</v>
      </c>
      <c r="D522" s="80" t="s">
        <v>1258</v>
      </c>
      <c r="E522" s="80"/>
      <c r="F522" s="80"/>
      <c r="G522" s="80">
        <f t="shared" si="16"/>
        <v>0</v>
      </c>
      <c r="H522" s="80"/>
      <c r="I522" s="80"/>
      <c r="J522" s="80">
        <f t="shared" si="17"/>
        <v>0</v>
      </c>
      <c r="K522" s="80"/>
      <c r="L522" s="80"/>
    </row>
    <row r="523" spans="1:12" ht="16.2" customHeight="1" thickBot="1" x14ac:dyDescent="0.35">
      <c r="A523" s="80" t="s">
        <v>679</v>
      </c>
      <c r="B523" s="80" t="s">
        <v>680</v>
      </c>
      <c r="C523" s="80" t="s">
        <v>1295</v>
      </c>
      <c r="D523" s="80" t="s">
        <v>1258</v>
      </c>
      <c r="E523" s="80"/>
      <c r="F523" s="80"/>
      <c r="G523" s="80">
        <f t="shared" si="16"/>
        <v>0</v>
      </c>
      <c r="H523" s="156">
        <v>23</v>
      </c>
      <c r="I523" s="156">
        <v>23</v>
      </c>
      <c r="J523" s="80">
        <f t="shared" si="17"/>
        <v>0</v>
      </c>
      <c r="K523" s="24"/>
      <c r="L523" s="80"/>
    </row>
    <row r="524" spans="1:12" ht="16.2" customHeight="1" thickBot="1" x14ac:dyDescent="0.35">
      <c r="A524" s="80" t="s">
        <v>679</v>
      </c>
      <c r="B524" s="80" t="s">
        <v>680</v>
      </c>
      <c r="C524" s="80" t="s">
        <v>681</v>
      </c>
      <c r="D524" s="80" t="s">
        <v>1258</v>
      </c>
      <c r="E524" s="156">
        <v>40</v>
      </c>
      <c r="F524" s="156">
        <v>40</v>
      </c>
      <c r="G524" s="80">
        <f t="shared" si="16"/>
        <v>0</v>
      </c>
      <c r="H524" s="80"/>
      <c r="I524" s="80"/>
      <c r="J524" s="80">
        <f t="shared" si="17"/>
        <v>0</v>
      </c>
      <c r="K524" s="80"/>
      <c r="L524" s="80"/>
    </row>
    <row r="525" spans="1:12" ht="16.2" customHeight="1" thickBot="1" x14ac:dyDescent="0.35">
      <c r="A525" s="80" t="s">
        <v>682</v>
      </c>
      <c r="B525" s="80" t="s">
        <v>683</v>
      </c>
      <c r="C525" s="80" t="s">
        <v>684</v>
      </c>
      <c r="D525" s="80" t="s">
        <v>1258</v>
      </c>
      <c r="E525" s="80"/>
      <c r="F525" s="80"/>
      <c r="G525" s="80">
        <f t="shared" si="16"/>
        <v>0</v>
      </c>
      <c r="H525" s="80"/>
      <c r="I525" s="80"/>
      <c r="J525" s="80">
        <f t="shared" si="17"/>
        <v>0</v>
      </c>
      <c r="K525" s="24"/>
      <c r="L525" s="80"/>
    </row>
    <row r="526" spans="1:12" ht="16.2" customHeight="1" thickBot="1" x14ac:dyDescent="0.35">
      <c r="A526" s="80" t="s">
        <v>682</v>
      </c>
      <c r="B526" s="80" t="s">
        <v>683</v>
      </c>
      <c r="C526" s="80" t="s">
        <v>685</v>
      </c>
      <c r="D526" s="80" t="s">
        <v>1258</v>
      </c>
      <c r="E526" s="80"/>
      <c r="F526" s="80"/>
      <c r="G526" s="80">
        <f t="shared" si="16"/>
        <v>0</v>
      </c>
      <c r="H526" s="80"/>
      <c r="I526" s="80"/>
      <c r="J526" s="80">
        <f t="shared" si="17"/>
        <v>0</v>
      </c>
      <c r="K526" s="80"/>
      <c r="L526" s="80"/>
    </row>
    <row r="527" spans="1:12" ht="16.2" customHeight="1" thickBot="1" x14ac:dyDescent="0.35">
      <c r="A527" s="80" t="s">
        <v>687</v>
      </c>
      <c r="B527" s="80" t="s">
        <v>688</v>
      </c>
      <c r="C527" s="80" t="s">
        <v>689</v>
      </c>
      <c r="D527" s="80" t="s">
        <v>1258</v>
      </c>
      <c r="E527" s="156">
        <v>20</v>
      </c>
      <c r="F527" s="156">
        <v>20</v>
      </c>
      <c r="G527" s="80">
        <f t="shared" si="16"/>
        <v>0</v>
      </c>
      <c r="H527" s="80"/>
      <c r="I527" s="80"/>
      <c r="J527" s="80">
        <f t="shared" si="17"/>
        <v>0</v>
      </c>
      <c r="K527" s="24"/>
      <c r="L527" s="80"/>
    </row>
    <row r="528" spans="1:12" ht="16.2" customHeight="1" thickBot="1" x14ac:dyDescent="0.35">
      <c r="A528" s="80" t="s">
        <v>687</v>
      </c>
      <c r="B528" s="80" t="s">
        <v>688</v>
      </c>
      <c r="C528" s="80" t="s">
        <v>690</v>
      </c>
      <c r="D528" s="80" t="s">
        <v>1258</v>
      </c>
      <c r="E528" s="80"/>
      <c r="F528" s="80"/>
      <c r="G528" s="80">
        <f t="shared" si="16"/>
        <v>0</v>
      </c>
      <c r="H528" s="156">
        <v>7</v>
      </c>
      <c r="I528" s="156">
        <v>7</v>
      </c>
      <c r="J528" s="80">
        <f t="shared" si="17"/>
        <v>0</v>
      </c>
      <c r="K528" s="80"/>
      <c r="L528" s="80"/>
    </row>
    <row r="529" spans="1:12" ht="16.2" customHeight="1" thickBot="1" x14ac:dyDescent="0.35">
      <c r="A529" s="80" t="s">
        <v>692</v>
      </c>
      <c r="B529" s="80" t="s">
        <v>693</v>
      </c>
      <c r="C529" s="80" t="s">
        <v>694</v>
      </c>
      <c r="D529" s="80" t="s">
        <v>1258</v>
      </c>
      <c r="E529" s="156">
        <v>25</v>
      </c>
      <c r="F529" s="156">
        <v>25</v>
      </c>
      <c r="G529" s="80">
        <f t="shared" si="16"/>
        <v>0</v>
      </c>
      <c r="H529" s="80"/>
      <c r="I529" s="80"/>
      <c r="J529" s="80">
        <f t="shared" si="17"/>
        <v>0</v>
      </c>
      <c r="K529" s="24"/>
      <c r="L529" s="80"/>
    </row>
    <row r="530" spans="1:12" ht="16.2" customHeight="1" thickBot="1" x14ac:dyDescent="0.35">
      <c r="A530" s="80" t="s">
        <v>692</v>
      </c>
      <c r="B530" s="80" t="s">
        <v>693</v>
      </c>
      <c r="C530" s="80" t="s">
        <v>1807</v>
      </c>
      <c r="D530" s="80" t="s">
        <v>1258</v>
      </c>
      <c r="E530" s="156">
        <v>15</v>
      </c>
      <c r="F530" s="156">
        <v>15</v>
      </c>
      <c r="G530" s="80">
        <f t="shared" si="16"/>
        <v>0</v>
      </c>
      <c r="H530" s="80"/>
      <c r="I530" s="80"/>
      <c r="J530" s="80">
        <f t="shared" si="17"/>
        <v>0</v>
      </c>
      <c r="K530" s="80"/>
      <c r="L530" s="80"/>
    </row>
    <row r="531" spans="1:12" ht="16.2" customHeight="1" thickBot="1" x14ac:dyDescent="0.35">
      <c r="A531" s="80" t="s">
        <v>692</v>
      </c>
      <c r="B531" s="80" t="s">
        <v>693</v>
      </c>
      <c r="C531" s="80" t="s">
        <v>1808</v>
      </c>
      <c r="D531" s="80" t="s">
        <v>1258</v>
      </c>
      <c r="E531" s="80"/>
      <c r="F531" s="80"/>
      <c r="G531" s="80">
        <f t="shared" si="16"/>
        <v>0</v>
      </c>
      <c r="H531" s="156">
        <v>6</v>
      </c>
      <c r="I531" s="156">
        <v>6</v>
      </c>
      <c r="J531" s="80">
        <f t="shared" si="17"/>
        <v>0</v>
      </c>
      <c r="K531" s="80"/>
      <c r="L531" s="80"/>
    </row>
    <row r="532" spans="1:12" ht="16.2" customHeight="1" thickBot="1" x14ac:dyDescent="0.35">
      <c r="A532" s="80" t="s">
        <v>692</v>
      </c>
      <c r="B532" s="80" t="s">
        <v>693</v>
      </c>
      <c r="C532" s="80" t="s">
        <v>695</v>
      </c>
      <c r="D532" s="80" t="s">
        <v>1258</v>
      </c>
      <c r="E532" s="80"/>
      <c r="F532" s="80"/>
      <c r="G532" s="80">
        <f t="shared" si="16"/>
        <v>0</v>
      </c>
      <c r="H532" s="156">
        <v>7</v>
      </c>
      <c r="I532" s="156">
        <v>7</v>
      </c>
      <c r="J532" s="80">
        <f t="shared" si="17"/>
        <v>0</v>
      </c>
      <c r="K532" s="80"/>
      <c r="L532" s="80"/>
    </row>
    <row r="533" spans="1:12" ht="16.2" customHeight="1" thickBot="1" x14ac:dyDescent="0.35">
      <c r="A533" s="80" t="s">
        <v>699</v>
      </c>
      <c r="B533" s="80" t="s">
        <v>700</v>
      </c>
      <c r="C533" s="80" t="s">
        <v>1828</v>
      </c>
      <c r="D533" s="80"/>
      <c r="E533" s="80">
        <v>17</v>
      </c>
      <c r="F533" s="80">
        <v>17</v>
      </c>
      <c r="G533" s="80">
        <f t="shared" si="16"/>
        <v>0</v>
      </c>
      <c r="H533" s="80"/>
      <c r="I533" s="80"/>
      <c r="J533" s="80">
        <f t="shared" si="17"/>
        <v>0</v>
      </c>
      <c r="K533" s="24"/>
      <c r="L533" s="80"/>
    </row>
    <row r="534" spans="1:12" ht="16.2" customHeight="1" thickBot="1" x14ac:dyDescent="0.35">
      <c r="A534" s="80" t="s">
        <v>699</v>
      </c>
      <c r="B534" s="80" t="s">
        <v>700</v>
      </c>
      <c r="C534" s="80" t="s">
        <v>1994</v>
      </c>
      <c r="D534" s="80"/>
      <c r="E534" s="80"/>
      <c r="F534" s="80"/>
      <c r="G534" s="80">
        <f t="shared" si="16"/>
        <v>0</v>
      </c>
      <c r="H534" s="80">
        <v>4</v>
      </c>
      <c r="I534" s="80">
        <v>4</v>
      </c>
      <c r="J534" s="80">
        <f t="shared" si="17"/>
        <v>0</v>
      </c>
      <c r="K534" s="80"/>
      <c r="L534" s="80"/>
    </row>
    <row r="535" spans="1:12" ht="16.2" customHeight="1" thickBot="1" x14ac:dyDescent="0.35">
      <c r="A535" s="80" t="s">
        <v>702</v>
      </c>
      <c r="B535" s="80" t="s">
        <v>703</v>
      </c>
      <c r="C535" s="80" t="s">
        <v>704</v>
      </c>
      <c r="D535" s="80" t="s">
        <v>1258</v>
      </c>
      <c r="E535" s="80"/>
      <c r="F535" s="80"/>
      <c r="G535" s="80">
        <f t="shared" si="16"/>
        <v>0</v>
      </c>
      <c r="H535" s="156">
        <v>5</v>
      </c>
      <c r="I535" s="156">
        <v>5</v>
      </c>
      <c r="J535" s="80">
        <f t="shared" si="17"/>
        <v>0</v>
      </c>
      <c r="K535" s="24"/>
      <c r="L535" s="80"/>
    </row>
    <row r="536" spans="1:12" ht="16.2" customHeight="1" thickBot="1" x14ac:dyDescent="0.35">
      <c r="A536" s="80" t="s">
        <v>702</v>
      </c>
      <c r="B536" s="80" t="s">
        <v>703</v>
      </c>
      <c r="C536" s="80" t="s">
        <v>705</v>
      </c>
      <c r="D536" s="80" t="s">
        <v>1258</v>
      </c>
      <c r="E536" s="156">
        <v>10</v>
      </c>
      <c r="F536" s="156">
        <v>10</v>
      </c>
      <c r="G536" s="80">
        <f t="shared" si="16"/>
        <v>0</v>
      </c>
      <c r="H536" s="80"/>
      <c r="I536" s="80"/>
      <c r="J536" s="80">
        <f t="shared" si="17"/>
        <v>0</v>
      </c>
      <c r="K536" s="80"/>
      <c r="L536" s="80"/>
    </row>
    <row r="537" spans="1:12" ht="16.2" customHeight="1" thickBot="1" x14ac:dyDescent="0.35">
      <c r="A537" s="80" t="s">
        <v>702</v>
      </c>
      <c r="B537" s="80" t="s">
        <v>703</v>
      </c>
      <c r="C537" s="80" t="s">
        <v>706</v>
      </c>
      <c r="D537" s="80" t="s">
        <v>1258</v>
      </c>
      <c r="E537" s="156">
        <v>10</v>
      </c>
      <c r="F537" s="156">
        <v>10</v>
      </c>
      <c r="G537" s="80">
        <f t="shared" si="16"/>
        <v>0</v>
      </c>
      <c r="H537" s="80"/>
      <c r="I537" s="80"/>
      <c r="J537" s="80">
        <f t="shared" si="17"/>
        <v>0</v>
      </c>
      <c r="K537" s="80"/>
      <c r="L537" s="80"/>
    </row>
    <row r="538" spans="1:12" ht="16.2" customHeight="1" thickBot="1" x14ac:dyDescent="0.35">
      <c r="A538" s="80" t="s">
        <v>702</v>
      </c>
      <c r="B538" s="80" t="s">
        <v>703</v>
      </c>
      <c r="C538" s="80" t="s">
        <v>707</v>
      </c>
      <c r="D538" s="80" t="s">
        <v>1258</v>
      </c>
      <c r="E538" s="80"/>
      <c r="F538" s="80"/>
      <c r="G538" s="80">
        <f t="shared" si="16"/>
        <v>0</v>
      </c>
      <c r="H538" s="156">
        <v>5</v>
      </c>
      <c r="I538" s="156">
        <v>5</v>
      </c>
      <c r="J538" s="80">
        <f t="shared" si="17"/>
        <v>0</v>
      </c>
      <c r="K538" s="80"/>
      <c r="L538" s="80"/>
    </row>
    <row r="539" spans="1:12" ht="16.2" customHeight="1" thickBot="1" x14ac:dyDescent="0.35">
      <c r="A539" s="80" t="s">
        <v>708</v>
      </c>
      <c r="B539" s="80" t="s">
        <v>709</v>
      </c>
      <c r="C539" s="80" t="s">
        <v>2404</v>
      </c>
      <c r="D539" s="80" t="s">
        <v>1258</v>
      </c>
      <c r="E539" s="80"/>
      <c r="F539" s="80"/>
      <c r="G539" s="80">
        <f t="shared" si="16"/>
        <v>0</v>
      </c>
      <c r="H539" s="80">
        <v>6</v>
      </c>
      <c r="I539" s="80">
        <v>6</v>
      </c>
      <c r="J539" s="80">
        <f t="shared" si="17"/>
        <v>0</v>
      </c>
      <c r="K539" s="24"/>
      <c r="L539" s="80"/>
    </row>
    <row r="540" spans="1:12" ht="16.2" customHeight="1" thickBot="1" x14ac:dyDescent="0.35">
      <c r="A540" s="80" t="s">
        <v>708</v>
      </c>
      <c r="B540" s="80" t="s">
        <v>709</v>
      </c>
      <c r="C540" s="80" t="s">
        <v>2405</v>
      </c>
      <c r="D540" s="80" t="s">
        <v>1258</v>
      </c>
      <c r="E540" s="80">
        <v>16</v>
      </c>
      <c r="F540" s="80">
        <v>16</v>
      </c>
      <c r="G540" s="80">
        <f t="shared" si="16"/>
        <v>0</v>
      </c>
      <c r="H540" s="80"/>
      <c r="I540" s="80"/>
      <c r="J540" s="80">
        <f t="shared" si="17"/>
        <v>0</v>
      </c>
      <c r="K540" s="80"/>
      <c r="L540" s="80"/>
    </row>
    <row r="541" spans="1:12" ht="16.2" customHeight="1" thickBot="1" x14ac:dyDescent="0.35">
      <c r="A541" s="80" t="s">
        <v>712</v>
      </c>
      <c r="B541" s="80" t="s">
        <v>1241</v>
      </c>
      <c r="C541" s="80" t="s">
        <v>2406</v>
      </c>
      <c r="D541" s="80" t="s">
        <v>1258</v>
      </c>
      <c r="E541" s="80">
        <v>3</v>
      </c>
      <c r="F541" s="80">
        <v>3</v>
      </c>
      <c r="G541" s="80">
        <f t="shared" si="16"/>
        <v>0</v>
      </c>
      <c r="H541" s="80"/>
      <c r="I541" s="80"/>
      <c r="J541" s="80">
        <f t="shared" si="17"/>
        <v>0</v>
      </c>
      <c r="K541" s="24"/>
      <c r="L541" s="80"/>
    </row>
    <row r="542" spans="1:12" ht="16.2" customHeight="1" thickBot="1" x14ac:dyDescent="0.35">
      <c r="A542" s="80" t="s">
        <v>712</v>
      </c>
      <c r="B542" s="80" t="s">
        <v>1241</v>
      </c>
      <c r="C542" s="80" t="s">
        <v>2407</v>
      </c>
      <c r="D542" s="80" t="s">
        <v>1258</v>
      </c>
      <c r="E542" s="80"/>
      <c r="F542" s="80"/>
      <c r="G542" s="80">
        <f t="shared" si="16"/>
        <v>0</v>
      </c>
      <c r="H542" s="80">
        <v>3</v>
      </c>
      <c r="I542" s="80">
        <v>3</v>
      </c>
      <c r="J542" s="80">
        <f t="shared" si="17"/>
        <v>0</v>
      </c>
      <c r="K542" s="80"/>
      <c r="L542" s="80"/>
    </row>
    <row r="543" spans="1:12" ht="16.2" customHeight="1" thickBot="1" x14ac:dyDescent="0.35">
      <c r="A543" s="80" t="s">
        <v>713</v>
      </c>
      <c r="B543" s="80" t="s">
        <v>714</v>
      </c>
      <c r="C543" s="80" t="s">
        <v>715</v>
      </c>
      <c r="D543" s="80" t="s">
        <v>1258</v>
      </c>
      <c r="E543" s="80">
        <v>26</v>
      </c>
      <c r="F543" s="80">
        <v>26</v>
      </c>
      <c r="G543" s="80">
        <f t="shared" si="16"/>
        <v>0</v>
      </c>
      <c r="H543" s="80"/>
      <c r="I543" s="80"/>
      <c r="J543" s="80">
        <f t="shared" si="17"/>
        <v>0</v>
      </c>
      <c r="K543" s="24"/>
      <c r="L543" s="80"/>
    </row>
    <row r="544" spans="1:12" ht="16.2" customHeight="1" thickBot="1" x14ac:dyDescent="0.35">
      <c r="A544" s="80" t="s">
        <v>713</v>
      </c>
      <c r="B544" s="80" t="s">
        <v>714</v>
      </c>
      <c r="C544" s="80" t="s">
        <v>716</v>
      </c>
      <c r="D544" s="80" t="s">
        <v>1258</v>
      </c>
      <c r="E544" s="80"/>
      <c r="F544" s="80"/>
      <c r="G544" s="80">
        <f t="shared" si="16"/>
        <v>0</v>
      </c>
      <c r="H544" s="80">
        <v>11</v>
      </c>
      <c r="I544" s="80">
        <v>11</v>
      </c>
      <c r="J544" s="80">
        <f t="shared" si="17"/>
        <v>0</v>
      </c>
      <c r="K544" s="80"/>
      <c r="L544" s="80"/>
    </row>
    <row r="545" spans="1:12" ht="16.2" customHeight="1" thickBot="1" x14ac:dyDescent="0.35">
      <c r="A545" s="80" t="s">
        <v>718</v>
      </c>
      <c r="B545" s="80" t="s">
        <v>719</v>
      </c>
      <c r="C545" s="80" t="s">
        <v>2408</v>
      </c>
      <c r="D545" s="80" t="s">
        <v>1258</v>
      </c>
      <c r="E545" s="80">
        <v>4</v>
      </c>
      <c r="F545" s="80">
        <v>4</v>
      </c>
      <c r="G545" s="80">
        <f t="shared" si="16"/>
        <v>0</v>
      </c>
      <c r="H545" s="80"/>
      <c r="I545" s="80"/>
      <c r="J545" s="80">
        <f t="shared" si="17"/>
        <v>0</v>
      </c>
      <c r="K545" s="24"/>
      <c r="L545" s="80"/>
    </row>
    <row r="546" spans="1:12" ht="16.2" customHeight="1" thickBot="1" x14ac:dyDescent="0.35">
      <c r="A546" s="80" t="s">
        <v>718</v>
      </c>
      <c r="B546" s="80" t="s">
        <v>719</v>
      </c>
      <c r="C546" s="80" t="s">
        <v>2409</v>
      </c>
      <c r="D546" s="80" t="s">
        <v>1258</v>
      </c>
      <c r="E546" s="80"/>
      <c r="F546" s="80"/>
      <c r="G546" s="80">
        <f t="shared" si="16"/>
        <v>0</v>
      </c>
      <c r="H546" s="80"/>
      <c r="I546" s="80"/>
      <c r="J546" s="80">
        <f t="shared" si="17"/>
        <v>0</v>
      </c>
      <c r="K546" s="80"/>
      <c r="L546" s="80"/>
    </row>
    <row r="547" spans="1:12" ht="16.2" customHeight="1" thickBot="1" x14ac:dyDescent="0.35">
      <c r="A547" s="80" t="s">
        <v>720</v>
      </c>
      <c r="B547" s="80" t="s">
        <v>719</v>
      </c>
      <c r="C547" s="80" t="s">
        <v>2410</v>
      </c>
      <c r="D547" s="80" t="s">
        <v>1258</v>
      </c>
      <c r="E547" s="80">
        <v>22</v>
      </c>
      <c r="F547" s="80">
        <v>22</v>
      </c>
      <c r="G547" s="80">
        <f t="shared" si="16"/>
        <v>0</v>
      </c>
      <c r="H547" s="80"/>
      <c r="I547" s="80"/>
      <c r="J547" s="80">
        <f t="shared" si="17"/>
        <v>0</v>
      </c>
      <c r="K547" s="24"/>
      <c r="L547" s="80"/>
    </row>
    <row r="548" spans="1:12" ht="16.2" customHeight="1" thickBot="1" x14ac:dyDescent="0.35">
      <c r="A548" s="80" t="s">
        <v>720</v>
      </c>
      <c r="B548" s="80" t="s">
        <v>719</v>
      </c>
      <c r="C548" s="80" t="s">
        <v>2411</v>
      </c>
      <c r="D548" s="80" t="s">
        <v>1258</v>
      </c>
      <c r="E548" s="80"/>
      <c r="F548" s="80"/>
      <c r="G548" s="80">
        <f t="shared" si="16"/>
        <v>0</v>
      </c>
      <c r="H548" s="80">
        <v>5</v>
      </c>
      <c r="I548" s="80">
        <v>5</v>
      </c>
      <c r="J548" s="80">
        <f t="shared" si="17"/>
        <v>0</v>
      </c>
      <c r="K548" s="80"/>
      <c r="L548" s="80"/>
    </row>
    <row r="549" spans="1:12" ht="16.2" customHeight="1" thickBot="1" x14ac:dyDescent="0.35">
      <c r="A549" s="80" t="s">
        <v>721</v>
      </c>
      <c r="B549" s="80" t="s">
        <v>1215</v>
      </c>
      <c r="C549" s="80" t="s">
        <v>2412</v>
      </c>
      <c r="D549" s="80" t="s">
        <v>1258</v>
      </c>
      <c r="E549" s="156">
        <v>27</v>
      </c>
      <c r="F549" s="156">
        <v>27</v>
      </c>
      <c r="G549" s="80">
        <f t="shared" si="16"/>
        <v>0</v>
      </c>
      <c r="H549" s="80"/>
      <c r="I549" s="80"/>
      <c r="J549" s="80">
        <f t="shared" si="17"/>
        <v>0</v>
      </c>
      <c r="K549" s="24"/>
      <c r="L549" s="80"/>
    </row>
    <row r="550" spans="1:12" ht="16.2" customHeight="1" thickBot="1" x14ac:dyDescent="0.35">
      <c r="A550" s="80" t="s">
        <v>721</v>
      </c>
      <c r="B550" s="80" t="s">
        <v>1215</v>
      </c>
      <c r="C550" s="80" t="s">
        <v>2413</v>
      </c>
      <c r="D550" s="80" t="s">
        <v>1258</v>
      </c>
      <c r="E550" s="80"/>
      <c r="F550" s="80"/>
      <c r="G550" s="80">
        <f t="shared" si="16"/>
        <v>0</v>
      </c>
      <c r="H550" s="156">
        <v>11</v>
      </c>
      <c r="I550" s="156">
        <v>11</v>
      </c>
      <c r="J550" s="80">
        <f t="shared" si="17"/>
        <v>0</v>
      </c>
      <c r="K550" s="80"/>
      <c r="L550" s="80"/>
    </row>
    <row r="551" spans="1:12" ht="16.2" customHeight="1" thickBot="1" x14ac:dyDescent="0.35">
      <c r="A551" s="80" t="s">
        <v>722</v>
      </c>
      <c r="B551" s="80" t="s">
        <v>723</v>
      </c>
      <c r="C551" s="80" t="s">
        <v>724</v>
      </c>
      <c r="D551" s="80" t="s">
        <v>1258</v>
      </c>
      <c r="E551" s="80">
        <v>16</v>
      </c>
      <c r="F551" s="80">
        <v>16</v>
      </c>
      <c r="G551" s="80">
        <f t="shared" si="16"/>
        <v>0</v>
      </c>
      <c r="H551" s="80"/>
      <c r="I551" s="80"/>
      <c r="J551" s="80">
        <f t="shared" si="17"/>
        <v>0</v>
      </c>
      <c r="K551" s="24"/>
      <c r="L551" s="80"/>
    </row>
    <row r="552" spans="1:12" ht="16.2" customHeight="1" thickBot="1" x14ac:dyDescent="0.35">
      <c r="A552" s="80" t="s">
        <v>722</v>
      </c>
      <c r="B552" s="80" t="s">
        <v>723</v>
      </c>
      <c r="C552" s="80" t="s">
        <v>725</v>
      </c>
      <c r="D552" s="80" t="s">
        <v>1258</v>
      </c>
      <c r="E552" s="80"/>
      <c r="F552" s="80"/>
      <c r="G552" s="80">
        <f t="shared" si="16"/>
        <v>0</v>
      </c>
      <c r="H552" s="80">
        <v>3</v>
      </c>
      <c r="I552" s="80">
        <v>3</v>
      </c>
      <c r="J552" s="80">
        <f t="shared" si="17"/>
        <v>0</v>
      </c>
      <c r="K552" s="80"/>
      <c r="L552" s="80"/>
    </row>
    <row r="553" spans="1:12" ht="16.2" customHeight="1" thickBot="1" x14ac:dyDescent="0.35">
      <c r="A553" s="80" t="s">
        <v>726</v>
      </c>
      <c r="B553" s="80" t="s">
        <v>1272</v>
      </c>
      <c r="C553" s="80" t="s">
        <v>2414</v>
      </c>
      <c r="D553" s="80"/>
      <c r="E553" s="80">
        <v>4</v>
      </c>
      <c r="F553" s="80">
        <v>4</v>
      </c>
      <c r="G553" s="80">
        <f t="shared" si="16"/>
        <v>0</v>
      </c>
      <c r="H553" s="80"/>
      <c r="I553" s="80"/>
      <c r="J553" s="80">
        <f t="shared" si="17"/>
        <v>0</v>
      </c>
      <c r="K553" s="24"/>
      <c r="L553" s="80"/>
    </row>
    <row r="554" spans="1:12" ht="16.2" customHeight="1" thickBot="1" x14ac:dyDescent="0.35">
      <c r="A554" s="80" t="s">
        <v>726</v>
      </c>
      <c r="B554" s="80" t="s">
        <v>1272</v>
      </c>
      <c r="C554" s="80" t="s">
        <v>2415</v>
      </c>
      <c r="D554" s="80"/>
      <c r="E554" s="80"/>
      <c r="F554" s="80"/>
      <c r="G554" s="80">
        <f t="shared" si="16"/>
        <v>0</v>
      </c>
      <c r="H554" s="80">
        <v>2</v>
      </c>
      <c r="I554" s="80">
        <v>2</v>
      </c>
      <c r="J554" s="80">
        <f t="shared" si="17"/>
        <v>0</v>
      </c>
      <c r="K554" s="80"/>
      <c r="L554" s="80"/>
    </row>
    <row r="555" spans="1:12" ht="16.2" customHeight="1" thickBot="1" x14ac:dyDescent="0.35">
      <c r="A555" s="80" t="s">
        <v>726</v>
      </c>
      <c r="B555" s="80" t="s">
        <v>1248</v>
      </c>
      <c r="C555" s="80" t="s">
        <v>2414</v>
      </c>
      <c r="D555" s="80"/>
      <c r="E555" s="80">
        <v>4</v>
      </c>
      <c r="F555" s="80">
        <v>4</v>
      </c>
      <c r="G555" s="80">
        <f t="shared" si="16"/>
        <v>0</v>
      </c>
      <c r="H555" s="80"/>
      <c r="I555" s="80"/>
      <c r="J555" s="80">
        <f t="shared" si="17"/>
        <v>0</v>
      </c>
      <c r="K555" s="80"/>
      <c r="L555" s="80"/>
    </row>
    <row r="556" spans="1:12" ht="16.2" customHeight="1" thickBot="1" x14ac:dyDescent="0.35">
      <c r="A556" s="80" t="s">
        <v>726</v>
      </c>
      <c r="B556" s="80" t="s">
        <v>1248</v>
      </c>
      <c r="C556" s="80" t="s">
        <v>2415</v>
      </c>
      <c r="D556" s="80"/>
      <c r="E556" s="80"/>
      <c r="F556" s="80"/>
      <c r="G556" s="80">
        <f t="shared" si="16"/>
        <v>0</v>
      </c>
      <c r="H556" s="80">
        <v>2</v>
      </c>
      <c r="I556" s="80">
        <v>2</v>
      </c>
      <c r="J556" s="80">
        <f t="shared" si="17"/>
        <v>0</v>
      </c>
      <c r="K556" s="80"/>
      <c r="L556" s="80"/>
    </row>
    <row r="557" spans="1:12" ht="16.2" customHeight="1" thickBot="1" x14ac:dyDescent="0.35">
      <c r="A557" s="80" t="s">
        <v>727</v>
      </c>
      <c r="B557" s="80" t="s">
        <v>1272</v>
      </c>
      <c r="C557" s="80" t="s">
        <v>2020</v>
      </c>
      <c r="D557" s="80"/>
      <c r="E557" s="156">
        <v>21</v>
      </c>
      <c r="F557" s="156">
        <v>21</v>
      </c>
      <c r="G557" s="80">
        <f t="shared" si="16"/>
        <v>0</v>
      </c>
      <c r="H557" s="80"/>
      <c r="I557" s="80"/>
      <c r="J557" s="80">
        <f t="shared" si="17"/>
        <v>0</v>
      </c>
      <c r="K557" s="24"/>
      <c r="L557" s="80"/>
    </row>
    <row r="558" spans="1:12" ht="16.2" customHeight="1" thickBot="1" x14ac:dyDescent="0.35">
      <c r="A558" s="80" t="s">
        <v>727</v>
      </c>
      <c r="B558" s="80" t="s">
        <v>1272</v>
      </c>
      <c r="C558" s="80" t="s">
        <v>2021</v>
      </c>
      <c r="D558" s="80"/>
      <c r="E558" s="80"/>
      <c r="F558" s="80"/>
      <c r="G558" s="80">
        <f t="shared" si="16"/>
        <v>0</v>
      </c>
      <c r="H558" s="156">
        <v>9</v>
      </c>
      <c r="I558" s="156">
        <v>9</v>
      </c>
      <c r="J558" s="80">
        <f t="shared" si="17"/>
        <v>0</v>
      </c>
      <c r="K558" s="80"/>
      <c r="L558" s="80"/>
    </row>
    <row r="559" spans="1:12" ht="16.2" customHeight="1" thickBot="1" x14ac:dyDescent="0.35">
      <c r="A559" s="80" t="s">
        <v>727</v>
      </c>
      <c r="B559" s="80" t="s">
        <v>2019</v>
      </c>
      <c r="C559" s="80" t="s">
        <v>2020</v>
      </c>
      <c r="D559" s="80"/>
      <c r="E559" s="156">
        <v>13</v>
      </c>
      <c r="F559" s="156">
        <v>13</v>
      </c>
      <c r="G559" s="80">
        <f t="shared" si="16"/>
        <v>0</v>
      </c>
      <c r="H559" s="80"/>
      <c r="I559" s="80"/>
      <c r="J559" s="80">
        <f t="shared" si="17"/>
        <v>0</v>
      </c>
      <c r="K559" s="80"/>
      <c r="L559" s="80"/>
    </row>
    <row r="560" spans="1:12" ht="16.2" customHeight="1" thickBot="1" x14ac:dyDescent="0.35">
      <c r="A560" s="80" t="s">
        <v>727</v>
      </c>
      <c r="B560" s="80" t="s">
        <v>2019</v>
      </c>
      <c r="C560" s="80" t="s">
        <v>2021</v>
      </c>
      <c r="D560" s="80"/>
      <c r="E560" s="80"/>
      <c r="F560" s="80"/>
      <c r="G560" s="80">
        <f t="shared" si="16"/>
        <v>0</v>
      </c>
      <c r="H560" s="156">
        <v>5</v>
      </c>
      <c r="I560" s="156">
        <v>5</v>
      </c>
      <c r="J560" s="80">
        <f t="shared" si="17"/>
        <v>0</v>
      </c>
      <c r="K560" s="80"/>
      <c r="L560" s="80"/>
    </row>
    <row r="561" spans="1:12" ht="16.2" customHeight="1" thickBot="1" x14ac:dyDescent="0.35">
      <c r="A561" s="80" t="s">
        <v>728</v>
      </c>
      <c r="B561" s="80" t="s">
        <v>729</v>
      </c>
      <c r="C561" s="80" t="s">
        <v>2416</v>
      </c>
      <c r="D561" s="80" t="s">
        <v>1258</v>
      </c>
      <c r="E561" s="80">
        <v>42</v>
      </c>
      <c r="F561" s="80">
        <v>42</v>
      </c>
      <c r="G561" s="80">
        <f t="shared" si="16"/>
        <v>0</v>
      </c>
      <c r="H561" s="80"/>
      <c r="I561" s="80"/>
      <c r="J561" s="80">
        <f t="shared" si="17"/>
        <v>0</v>
      </c>
      <c r="K561" s="24"/>
      <c r="L561" s="80"/>
    </row>
    <row r="562" spans="1:12" ht="16.2" customHeight="1" thickBot="1" x14ac:dyDescent="0.35">
      <c r="A562" s="80" t="s">
        <v>728</v>
      </c>
      <c r="B562" s="80" t="s">
        <v>729</v>
      </c>
      <c r="C562" s="80" t="s">
        <v>2417</v>
      </c>
      <c r="D562" s="80" t="s">
        <v>1258</v>
      </c>
      <c r="E562" s="80"/>
      <c r="F562" s="80"/>
      <c r="G562" s="80">
        <f t="shared" si="16"/>
        <v>0</v>
      </c>
      <c r="H562" s="80">
        <v>27</v>
      </c>
      <c r="I562" s="80">
        <v>27</v>
      </c>
      <c r="J562" s="80">
        <f t="shared" si="17"/>
        <v>0</v>
      </c>
      <c r="K562" s="80"/>
      <c r="L562" s="80"/>
    </row>
    <row r="563" spans="1:12" ht="16.2" customHeight="1" thickBot="1" x14ac:dyDescent="0.35">
      <c r="A563" s="80" t="s">
        <v>736</v>
      </c>
      <c r="B563" s="80" t="s">
        <v>1272</v>
      </c>
      <c r="C563" s="80" t="s">
        <v>2103</v>
      </c>
      <c r="D563" s="80"/>
      <c r="E563" s="80"/>
      <c r="F563" s="80"/>
      <c r="G563" s="80">
        <f t="shared" si="16"/>
        <v>0</v>
      </c>
      <c r="H563" s="80"/>
      <c r="I563" s="80"/>
      <c r="J563" s="80">
        <f t="shared" si="17"/>
        <v>0</v>
      </c>
      <c r="K563" s="24"/>
      <c r="L563" s="80"/>
    </row>
    <row r="564" spans="1:12" ht="16.2" customHeight="1" thickBot="1" x14ac:dyDescent="0.35">
      <c r="A564" s="80" t="s">
        <v>736</v>
      </c>
      <c r="B564" s="80" t="s">
        <v>1272</v>
      </c>
      <c r="C564" s="80" t="s">
        <v>2104</v>
      </c>
      <c r="D564" s="80"/>
      <c r="E564" s="80"/>
      <c r="F564" s="80"/>
      <c r="G564" s="80">
        <f t="shared" si="16"/>
        <v>0</v>
      </c>
      <c r="H564" s="80"/>
      <c r="I564" s="80"/>
      <c r="J564" s="80">
        <f t="shared" si="17"/>
        <v>0</v>
      </c>
      <c r="K564" s="80"/>
      <c r="L564" s="80"/>
    </row>
    <row r="565" spans="1:12" ht="16.2" customHeight="1" thickBot="1" x14ac:dyDescent="0.35">
      <c r="A565" s="80" t="s">
        <v>736</v>
      </c>
      <c r="B565" s="80" t="s">
        <v>2418</v>
      </c>
      <c r="C565" s="80" t="s">
        <v>2103</v>
      </c>
      <c r="D565" s="80"/>
      <c r="E565" s="80"/>
      <c r="F565" s="80"/>
      <c r="G565" s="80">
        <f t="shared" si="16"/>
        <v>0</v>
      </c>
      <c r="H565" s="80"/>
      <c r="I565" s="80"/>
      <c r="J565" s="80">
        <f t="shared" si="17"/>
        <v>0</v>
      </c>
      <c r="K565" s="80"/>
      <c r="L565" s="80"/>
    </row>
    <row r="566" spans="1:12" ht="16.2" customHeight="1" thickBot="1" x14ac:dyDescent="0.35">
      <c r="A566" s="80" t="s">
        <v>736</v>
      </c>
      <c r="B566" s="80" t="s">
        <v>2418</v>
      </c>
      <c r="C566" s="80" t="s">
        <v>2104</v>
      </c>
      <c r="D566" s="80"/>
      <c r="E566" s="80"/>
      <c r="F566" s="80"/>
      <c r="G566" s="80">
        <f t="shared" si="16"/>
        <v>0</v>
      </c>
      <c r="H566" s="80"/>
      <c r="I566" s="80"/>
      <c r="J566" s="80">
        <f t="shared" si="17"/>
        <v>0</v>
      </c>
      <c r="K566" s="80"/>
      <c r="L566" s="80"/>
    </row>
    <row r="567" spans="1:12" ht="16.2" customHeight="1" thickBot="1" x14ac:dyDescent="0.35">
      <c r="A567" s="80" t="s">
        <v>739</v>
      </c>
      <c r="B567" s="80" t="s">
        <v>1272</v>
      </c>
      <c r="C567" s="80" t="s">
        <v>741</v>
      </c>
      <c r="D567" s="80" t="s">
        <v>1258</v>
      </c>
      <c r="E567" s="80"/>
      <c r="F567" s="80"/>
      <c r="G567" s="80">
        <f t="shared" si="16"/>
        <v>0</v>
      </c>
      <c r="H567" s="80"/>
      <c r="I567" s="80"/>
      <c r="J567" s="80">
        <f t="shared" si="17"/>
        <v>0</v>
      </c>
      <c r="K567" s="24"/>
      <c r="L567" s="80"/>
    </row>
    <row r="568" spans="1:12" ht="16.2" customHeight="1" thickBot="1" x14ac:dyDescent="0.35">
      <c r="A568" s="80" t="s">
        <v>739</v>
      </c>
      <c r="B568" s="80" t="s">
        <v>1272</v>
      </c>
      <c r="C568" s="80" t="s">
        <v>743</v>
      </c>
      <c r="D568" s="80" t="s">
        <v>1258</v>
      </c>
      <c r="E568" s="80"/>
      <c r="F568" s="80"/>
      <c r="G568" s="80">
        <f t="shared" si="16"/>
        <v>0</v>
      </c>
      <c r="H568" s="80"/>
      <c r="I568" s="80"/>
      <c r="J568" s="80">
        <f t="shared" si="17"/>
        <v>0</v>
      </c>
      <c r="K568" s="80"/>
      <c r="L568" s="80"/>
    </row>
    <row r="569" spans="1:12" ht="16.2" customHeight="1" thickBot="1" x14ac:dyDescent="0.35">
      <c r="A569" s="80" t="s">
        <v>739</v>
      </c>
      <c r="B569" s="80" t="s">
        <v>1272</v>
      </c>
      <c r="C569" s="80" t="s">
        <v>742</v>
      </c>
      <c r="D569" s="80" t="s">
        <v>1258</v>
      </c>
      <c r="E569" s="80"/>
      <c r="F569" s="80"/>
      <c r="G569" s="80">
        <f t="shared" si="16"/>
        <v>0</v>
      </c>
      <c r="H569" s="80"/>
      <c r="I569" s="80"/>
      <c r="J569" s="80">
        <f t="shared" si="17"/>
        <v>0</v>
      </c>
      <c r="K569" s="80"/>
      <c r="L569" s="80"/>
    </row>
    <row r="570" spans="1:12" ht="16.2" customHeight="1" thickBot="1" x14ac:dyDescent="0.35">
      <c r="A570" s="80" t="s">
        <v>739</v>
      </c>
      <c r="B570" s="80" t="s">
        <v>1272</v>
      </c>
      <c r="C570" s="80" t="s">
        <v>744</v>
      </c>
      <c r="D570" s="80" t="s">
        <v>1258</v>
      </c>
      <c r="E570" s="80"/>
      <c r="F570" s="80"/>
      <c r="G570" s="80">
        <f t="shared" si="16"/>
        <v>0</v>
      </c>
      <c r="H570" s="80"/>
      <c r="I570" s="80"/>
      <c r="J570" s="80">
        <f t="shared" si="17"/>
        <v>0</v>
      </c>
      <c r="K570" s="80"/>
      <c r="L570" s="80"/>
    </row>
    <row r="571" spans="1:12" ht="16.2" customHeight="1" thickBot="1" x14ac:dyDescent="0.35">
      <c r="A571" s="80" t="s">
        <v>739</v>
      </c>
      <c r="B571" s="80" t="s">
        <v>740</v>
      </c>
      <c r="C571" s="80" t="s">
        <v>741</v>
      </c>
      <c r="D571" s="80" t="s">
        <v>1258</v>
      </c>
      <c r="E571" s="80"/>
      <c r="F571" s="80"/>
      <c r="G571" s="80">
        <f t="shared" si="16"/>
        <v>0</v>
      </c>
      <c r="H571" s="80"/>
      <c r="I571" s="80"/>
      <c r="J571" s="80">
        <f t="shared" si="17"/>
        <v>0</v>
      </c>
      <c r="K571" s="80"/>
      <c r="L571" s="80"/>
    </row>
    <row r="572" spans="1:12" ht="16.2" customHeight="1" thickBot="1" x14ac:dyDescent="0.35">
      <c r="A572" s="80" t="s">
        <v>739</v>
      </c>
      <c r="B572" s="80" t="s">
        <v>740</v>
      </c>
      <c r="C572" s="80" t="s">
        <v>743</v>
      </c>
      <c r="D572" s="80" t="s">
        <v>1258</v>
      </c>
      <c r="E572" s="80"/>
      <c r="F572" s="80"/>
      <c r="G572" s="80">
        <f t="shared" si="16"/>
        <v>0</v>
      </c>
      <c r="H572" s="80"/>
      <c r="I572" s="80"/>
      <c r="J572" s="80">
        <f t="shared" si="17"/>
        <v>0</v>
      </c>
      <c r="K572" s="80"/>
      <c r="L572" s="80"/>
    </row>
    <row r="573" spans="1:12" ht="16.2" customHeight="1" thickBot="1" x14ac:dyDescent="0.35">
      <c r="A573" s="80" t="s">
        <v>739</v>
      </c>
      <c r="B573" s="80" t="s">
        <v>740</v>
      </c>
      <c r="C573" s="80" t="s">
        <v>742</v>
      </c>
      <c r="D573" s="80" t="s">
        <v>1258</v>
      </c>
      <c r="E573" s="80"/>
      <c r="F573" s="80"/>
      <c r="G573" s="80">
        <f t="shared" si="16"/>
        <v>0</v>
      </c>
      <c r="H573" s="80"/>
      <c r="I573" s="80"/>
      <c r="J573" s="80">
        <f t="shared" si="17"/>
        <v>0</v>
      </c>
      <c r="K573" s="80"/>
      <c r="L573" s="80"/>
    </row>
    <row r="574" spans="1:12" ht="16.2" customHeight="1" thickBot="1" x14ac:dyDescent="0.35">
      <c r="A574" s="80" t="s">
        <v>739</v>
      </c>
      <c r="B574" s="80" t="s">
        <v>740</v>
      </c>
      <c r="C574" s="80" t="s">
        <v>744</v>
      </c>
      <c r="D574" s="80" t="s">
        <v>1258</v>
      </c>
      <c r="E574" s="80"/>
      <c r="F574" s="80"/>
      <c r="G574" s="80">
        <f t="shared" si="16"/>
        <v>0</v>
      </c>
      <c r="H574" s="80"/>
      <c r="I574" s="80"/>
      <c r="J574" s="80">
        <f t="shared" si="17"/>
        <v>0</v>
      </c>
      <c r="K574" s="80"/>
      <c r="L574" s="80"/>
    </row>
    <row r="575" spans="1:12" ht="16.2" customHeight="1" thickBot="1" x14ac:dyDescent="0.35">
      <c r="A575" s="80" t="s">
        <v>745</v>
      </c>
      <c r="B575" s="80" t="s">
        <v>81</v>
      </c>
      <c r="C575" s="80" t="s">
        <v>747</v>
      </c>
      <c r="D575" s="80" t="s">
        <v>1258</v>
      </c>
      <c r="E575" s="80">
        <v>11</v>
      </c>
      <c r="F575" s="80">
        <v>11</v>
      </c>
      <c r="G575" s="80">
        <f t="shared" si="16"/>
        <v>0</v>
      </c>
      <c r="H575" s="80"/>
      <c r="I575" s="80"/>
      <c r="J575" s="80">
        <f t="shared" si="17"/>
        <v>0</v>
      </c>
      <c r="K575" s="24"/>
      <c r="L575" s="80"/>
    </row>
    <row r="576" spans="1:12" ht="16.2" customHeight="1" thickBot="1" x14ac:dyDescent="0.35">
      <c r="A576" s="80" t="s">
        <v>745</v>
      </c>
      <c r="B576" s="80" t="s">
        <v>81</v>
      </c>
      <c r="C576" s="80" t="s">
        <v>746</v>
      </c>
      <c r="D576" s="80" t="s">
        <v>1258</v>
      </c>
      <c r="E576" s="80"/>
      <c r="F576" s="80"/>
      <c r="G576" s="80">
        <f t="shared" si="16"/>
        <v>0</v>
      </c>
      <c r="H576" s="80"/>
      <c r="I576" s="80"/>
      <c r="J576" s="80">
        <f t="shared" si="17"/>
        <v>0</v>
      </c>
      <c r="K576" s="80"/>
      <c r="L576" s="80"/>
    </row>
    <row r="577" spans="1:12" ht="16.2" customHeight="1" thickBot="1" x14ac:dyDescent="0.35">
      <c r="A577" s="80" t="s">
        <v>748</v>
      </c>
      <c r="B577" s="80" t="s">
        <v>749</v>
      </c>
      <c r="C577" s="80" t="s">
        <v>2419</v>
      </c>
      <c r="D577" s="80" t="s">
        <v>1258</v>
      </c>
      <c r="E577" s="80">
        <v>9</v>
      </c>
      <c r="F577" s="80">
        <v>9</v>
      </c>
      <c r="G577" s="80">
        <f t="shared" si="16"/>
        <v>0</v>
      </c>
      <c r="H577" s="80"/>
      <c r="I577" s="80"/>
      <c r="J577" s="80">
        <f t="shared" si="17"/>
        <v>0</v>
      </c>
      <c r="K577" s="24"/>
      <c r="L577" s="80"/>
    </row>
    <row r="578" spans="1:12" ht="16.2" customHeight="1" thickBot="1" x14ac:dyDescent="0.35">
      <c r="A578" s="80" t="s">
        <v>748</v>
      </c>
      <c r="B578" s="80" t="s">
        <v>749</v>
      </c>
      <c r="C578" s="80" t="s">
        <v>2420</v>
      </c>
      <c r="D578" s="80" t="s">
        <v>1258</v>
      </c>
      <c r="E578" s="80"/>
      <c r="F578" s="80"/>
      <c r="G578" s="80">
        <f t="shared" si="16"/>
        <v>0</v>
      </c>
      <c r="H578" s="80">
        <v>1</v>
      </c>
      <c r="I578" s="80">
        <v>1</v>
      </c>
      <c r="J578" s="80">
        <f t="shared" si="17"/>
        <v>0</v>
      </c>
      <c r="K578" s="80"/>
      <c r="L578" s="80"/>
    </row>
    <row r="579" spans="1:12" ht="16.2" customHeight="1" thickBot="1" x14ac:dyDescent="0.35">
      <c r="A579" s="80" t="s">
        <v>751</v>
      </c>
      <c r="B579" s="80" t="s">
        <v>752</v>
      </c>
      <c r="C579" s="80" t="s">
        <v>2421</v>
      </c>
      <c r="D579" s="80" t="s">
        <v>1258</v>
      </c>
      <c r="E579" s="80">
        <v>66</v>
      </c>
      <c r="F579" s="80">
        <v>66</v>
      </c>
      <c r="G579" s="80">
        <f t="shared" si="16"/>
        <v>0</v>
      </c>
      <c r="H579" s="80"/>
      <c r="I579" s="80"/>
      <c r="J579" s="80">
        <f t="shared" si="17"/>
        <v>0</v>
      </c>
      <c r="K579" s="24"/>
      <c r="L579" s="80"/>
    </row>
    <row r="580" spans="1:12" ht="16.2" customHeight="1" thickBot="1" x14ac:dyDescent="0.35">
      <c r="A580" s="80" t="s">
        <v>751</v>
      </c>
      <c r="B580" s="80" t="s">
        <v>752</v>
      </c>
      <c r="C580" s="80" t="s">
        <v>2422</v>
      </c>
      <c r="D580" s="80" t="s">
        <v>1258</v>
      </c>
      <c r="E580" s="80"/>
      <c r="F580" s="80"/>
      <c r="G580" s="80">
        <f t="shared" si="16"/>
        <v>0</v>
      </c>
      <c r="H580" s="80">
        <v>55</v>
      </c>
      <c r="I580" s="80">
        <v>55</v>
      </c>
      <c r="J580" s="80">
        <f t="shared" si="17"/>
        <v>0</v>
      </c>
      <c r="K580" s="80"/>
      <c r="L580" s="80"/>
    </row>
    <row r="581" spans="1:12" ht="16.2" customHeight="1" thickBot="1" x14ac:dyDescent="0.35">
      <c r="A581" s="80" t="s">
        <v>751</v>
      </c>
      <c r="B581" s="80" t="s">
        <v>752</v>
      </c>
      <c r="C581" s="80" t="s">
        <v>2423</v>
      </c>
      <c r="D581" s="80" t="s">
        <v>1258</v>
      </c>
      <c r="E581" s="80">
        <v>11</v>
      </c>
      <c r="F581" s="80">
        <v>11</v>
      </c>
      <c r="G581" s="80">
        <f t="shared" si="16"/>
        <v>0</v>
      </c>
      <c r="H581" s="80"/>
      <c r="I581" s="80"/>
      <c r="J581" s="80">
        <f t="shared" si="17"/>
        <v>0</v>
      </c>
      <c r="K581" s="80"/>
      <c r="L581" s="80"/>
    </row>
    <row r="582" spans="1:12" ht="16.2" customHeight="1" thickBot="1" x14ac:dyDescent="0.35">
      <c r="A582" s="80" t="s">
        <v>751</v>
      </c>
      <c r="B582" s="80" t="s">
        <v>752</v>
      </c>
      <c r="C582" s="80" t="s">
        <v>2424</v>
      </c>
      <c r="D582" s="80" t="s">
        <v>1258</v>
      </c>
      <c r="E582" s="80"/>
      <c r="F582" s="80"/>
      <c r="G582" s="80">
        <f t="shared" si="16"/>
        <v>0</v>
      </c>
      <c r="H582" s="80">
        <v>1</v>
      </c>
      <c r="I582" s="80">
        <v>1</v>
      </c>
      <c r="J582" s="80">
        <f t="shared" si="17"/>
        <v>0</v>
      </c>
      <c r="K582" s="80"/>
      <c r="L582" s="80"/>
    </row>
    <row r="583" spans="1:12" ht="16.2" customHeight="1" thickBot="1" x14ac:dyDescent="0.35">
      <c r="A583" s="80" t="s">
        <v>753</v>
      </c>
      <c r="B583" s="80" t="s">
        <v>754</v>
      </c>
      <c r="C583" s="80" t="s">
        <v>755</v>
      </c>
      <c r="D583" s="80" t="s">
        <v>1258</v>
      </c>
      <c r="E583" s="80">
        <v>3</v>
      </c>
      <c r="F583" s="80">
        <v>3</v>
      </c>
      <c r="G583" s="80">
        <f t="shared" si="16"/>
        <v>0</v>
      </c>
      <c r="H583" s="80"/>
      <c r="I583" s="80"/>
      <c r="J583" s="80">
        <f t="shared" si="17"/>
        <v>0</v>
      </c>
      <c r="K583" s="24"/>
      <c r="L583" s="80"/>
    </row>
    <row r="584" spans="1:12" ht="16.2" customHeight="1" thickBot="1" x14ac:dyDescent="0.35">
      <c r="A584" s="80" t="s">
        <v>753</v>
      </c>
      <c r="B584" s="80" t="s">
        <v>754</v>
      </c>
      <c r="C584" s="80" t="s">
        <v>756</v>
      </c>
      <c r="D584" s="80" t="s">
        <v>1258</v>
      </c>
      <c r="E584" s="80"/>
      <c r="F584" s="80"/>
      <c r="G584" s="80">
        <f t="shared" ref="G584:G647" si="18">F584-E584</f>
        <v>0</v>
      </c>
      <c r="H584" s="80">
        <v>1</v>
      </c>
      <c r="I584" s="80">
        <v>1</v>
      </c>
      <c r="J584" s="80">
        <f t="shared" ref="J584:J647" si="19">I584-H584</f>
        <v>0</v>
      </c>
      <c r="K584" s="80"/>
      <c r="L584" s="80"/>
    </row>
    <row r="585" spans="1:12" ht="16.2" customHeight="1" thickBot="1" x14ac:dyDescent="0.35">
      <c r="A585" s="80" t="s">
        <v>757</v>
      </c>
      <c r="B585" s="80" t="s">
        <v>1319</v>
      </c>
      <c r="C585" s="80" t="s">
        <v>1217</v>
      </c>
      <c r="D585" s="80" t="s">
        <v>1258</v>
      </c>
      <c r="E585" s="80"/>
      <c r="F585" s="80"/>
      <c r="G585" s="80">
        <f t="shared" si="18"/>
        <v>0</v>
      </c>
      <c r="H585" s="80"/>
      <c r="I585" s="80"/>
      <c r="J585" s="80">
        <f t="shared" si="19"/>
        <v>0</v>
      </c>
      <c r="K585" s="24"/>
      <c r="L585" s="80"/>
    </row>
    <row r="586" spans="1:12" ht="16.2" customHeight="1" thickBot="1" x14ac:dyDescent="0.35">
      <c r="A586" s="80" t="s">
        <v>757</v>
      </c>
      <c r="B586" s="80" t="s">
        <v>1319</v>
      </c>
      <c r="C586" s="80" t="s">
        <v>1216</v>
      </c>
      <c r="D586" s="80" t="s">
        <v>1258</v>
      </c>
      <c r="E586" s="80"/>
      <c r="F586" s="80"/>
      <c r="G586" s="80">
        <f t="shared" si="18"/>
        <v>0</v>
      </c>
      <c r="H586" s="80"/>
      <c r="I586" s="80"/>
      <c r="J586" s="80">
        <f t="shared" si="19"/>
        <v>0</v>
      </c>
      <c r="K586" s="80"/>
      <c r="L586" s="80"/>
    </row>
    <row r="587" spans="1:12" ht="16.2" customHeight="1" thickBot="1" x14ac:dyDescent="0.35">
      <c r="A587" s="80" t="s">
        <v>758</v>
      </c>
      <c r="B587" s="80" t="s">
        <v>759</v>
      </c>
      <c r="C587" s="80" t="s">
        <v>2425</v>
      </c>
      <c r="D587" s="80" t="s">
        <v>1258</v>
      </c>
      <c r="E587" s="80">
        <v>26</v>
      </c>
      <c r="F587" s="80">
        <v>26</v>
      </c>
      <c r="G587" s="80">
        <f t="shared" si="18"/>
        <v>0</v>
      </c>
      <c r="H587" s="80"/>
      <c r="I587" s="80"/>
      <c r="J587" s="80">
        <f t="shared" si="19"/>
        <v>0</v>
      </c>
      <c r="K587" s="24"/>
      <c r="L587" s="80"/>
    </row>
    <row r="588" spans="1:12" ht="16.2" customHeight="1" thickBot="1" x14ac:dyDescent="0.35">
      <c r="A588" s="80" t="s">
        <v>758</v>
      </c>
      <c r="B588" s="80" t="s">
        <v>759</v>
      </c>
      <c r="C588" s="80" t="s">
        <v>2426</v>
      </c>
      <c r="D588" s="80" t="s">
        <v>1258</v>
      </c>
      <c r="E588" s="80"/>
      <c r="F588" s="80"/>
      <c r="G588" s="80">
        <f t="shared" si="18"/>
        <v>0</v>
      </c>
      <c r="H588" s="80">
        <v>19</v>
      </c>
      <c r="I588" s="80">
        <v>19</v>
      </c>
      <c r="J588" s="80">
        <f t="shared" si="19"/>
        <v>0</v>
      </c>
      <c r="K588" s="80"/>
      <c r="L588" s="80"/>
    </row>
    <row r="589" spans="1:12" ht="16.2" customHeight="1" thickBot="1" x14ac:dyDescent="0.35">
      <c r="A589" s="80" t="s">
        <v>760</v>
      </c>
      <c r="B589" s="80" t="s">
        <v>761</v>
      </c>
      <c r="C589" s="80" t="s">
        <v>2427</v>
      </c>
      <c r="D589" s="80" t="s">
        <v>1258</v>
      </c>
      <c r="E589" s="80">
        <v>5</v>
      </c>
      <c r="F589" s="80">
        <v>5</v>
      </c>
      <c r="G589" s="80">
        <f t="shared" si="18"/>
        <v>0</v>
      </c>
      <c r="H589" s="80"/>
      <c r="I589" s="80"/>
      <c r="J589" s="80">
        <f t="shared" si="19"/>
        <v>0</v>
      </c>
      <c r="K589" s="24"/>
      <c r="L589" s="80"/>
    </row>
    <row r="590" spans="1:12" ht="16.2" customHeight="1" thickBot="1" x14ac:dyDescent="0.35">
      <c r="A590" s="80" t="s">
        <v>760</v>
      </c>
      <c r="B590" s="80" t="s">
        <v>761</v>
      </c>
      <c r="C590" s="80" t="s">
        <v>2428</v>
      </c>
      <c r="D590" s="80" t="s">
        <v>1258</v>
      </c>
      <c r="E590" s="80"/>
      <c r="F590" s="80"/>
      <c r="G590" s="80">
        <f t="shared" si="18"/>
        <v>0</v>
      </c>
      <c r="H590" s="80"/>
      <c r="I590" s="80"/>
      <c r="J590" s="80">
        <f t="shared" si="19"/>
        <v>0</v>
      </c>
      <c r="K590" s="80"/>
      <c r="L590" s="80"/>
    </row>
    <row r="591" spans="1:12" ht="16.2" customHeight="1" thickBot="1" x14ac:dyDescent="0.35">
      <c r="A591" s="80" t="s">
        <v>760</v>
      </c>
      <c r="B591" s="80" t="s">
        <v>761</v>
      </c>
      <c r="C591" s="80" t="s">
        <v>2429</v>
      </c>
      <c r="D591" s="80" t="s">
        <v>1258</v>
      </c>
      <c r="E591" s="80"/>
      <c r="F591" s="80"/>
      <c r="G591" s="80">
        <f t="shared" si="18"/>
        <v>0</v>
      </c>
      <c r="H591" s="80"/>
      <c r="I591" s="80"/>
      <c r="J591" s="80">
        <f t="shared" si="19"/>
        <v>0</v>
      </c>
      <c r="K591" s="80"/>
      <c r="L591" s="80"/>
    </row>
    <row r="592" spans="1:12" ht="16.2" customHeight="1" thickBot="1" x14ac:dyDescent="0.35">
      <c r="A592" s="80" t="s">
        <v>760</v>
      </c>
      <c r="B592" s="80" t="s">
        <v>761</v>
      </c>
      <c r="C592" s="80" t="s">
        <v>2430</v>
      </c>
      <c r="D592" s="80" t="s">
        <v>1258</v>
      </c>
      <c r="E592" s="80"/>
      <c r="F592" s="80"/>
      <c r="G592" s="80">
        <f t="shared" si="18"/>
        <v>0</v>
      </c>
      <c r="H592" s="80"/>
      <c r="I592" s="80"/>
      <c r="J592" s="80">
        <f t="shared" si="19"/>
        <v>0</v>
      </c>
      <c r="K592" s="80"/>
      <c r="L592" s="80"/>
    </row>
    <row r="593" spans="1:12" ht="16.2" customHeight="1" thickBot="1" x14ac:dyDescent="0.35">
      <c r="A593" s="80" t="s">
        <v>762</v>
      </c>
      <c r="B593" s="80" t="s">
        <v>763</v>
      </c>
      <c r="C593" s="80" t="s">
        <v>2431</v>
      </c>
      <c r="D593" s="80" t="s">
        <v>1258</v>
      </c>
      <c r="E593" s="80">
        <v>54</v>
      </c>
      <c r="F593" s="80">
        <v>54</v>
      </c>
      <c r="G593" s="80">
        <f t="shared" si="18"/>
        <v>0</v>
      </c>
      <c r="H593" s="80"/>
      <c r="I593" s="80"/>
      <c r="J593" s="80">
        <f t="shared" si="19"/>
        <v>0</v>
      </c>
      <c r="K593" s="24"/>
      <c r="L593" s="80"/>
    </row>
    <row r="594" spans="1:12" ht="16.2" customHeight="1" thickBot="1" x14ac:dyDescent="0.35">
      <c r="A594" s="80" t="s">
        <v>762</v>
      </c>
      <c r="B594" s="80" t="s">
        <v>763</v>
      </c>
      <c r="C594" s="80" t="s">
        <v>2432</v>
      </c>
      <c r="D594" s="80" t="s">
        <v>1258</v>
      </c>
      <c r="E594" s="80"/>
      <c r="F594" s="80"/>
      <c r="G594" s="80">
        <f t="shared" si="18"/>
        <v>0</v>
      </c>
      <c r="H594" s="80">
        <v>24</v>
      </c>
      <c r="I594" s="80">
        <v>24</v>
      </c>
      <c r="J594" s="80">
        <f t="shared" si="19"/>
        <v>0</v>
      </c>
      <c r="K594" s="80"/>
      <c r="L594" s="80"/>
    </row>
    <row r="595" spans="1:12" ht="16.2" customHeight="1" thickBot="1" x14ac:dyDescent="0.35">
      <c r="A595" s="80" t="s">
        <v>764</v>
      </c>
      <c r="B595" s="80" t="s">
        <v>765</v>
      </c>
      <c r="C595" s="80" t="s">
        <v>2433</v>
      </c>
      <c r="D595" s="80" t="s">
        <v>1258</v>
      </c>
      <c r="E595" s="80">
        <v>42</v>
      </c>
      <c r="F595" s="80">
        <v>42</v>
      </c>
      <c r="G595" s="80">
        <f t="shared" si="18"/>
        <v>0</v>
      </c>
      <c r="H595" s="80"/>
      <c r="I595" s="80"/>
      <c r="J595" s="80">
        <f t="shared" si="19"/>
        <v>0</v>
      </c>
      <c r="K595" s="24"/>
      <c r="L595" s="80"/>
    </row>
    <row r="596" spans="1:12" ht="16.2" customHeight="1" thickBot="1" x14ac:dyDescent="0.35">
      <c r="A596" s="80" t="s">
        <v>764</v>
      </c>
      <c r="B596" s="80" t="s">
        <v>765</v>
      </c>
      <c r="C596" s="80" t="s">
        <v>2434</v>
      </c>
      <c r="D596" s="80" t="s">
        <v>1258</v>
      </c>
      <c r="E596" s="80"/>
      <c r="F596" s="80"/>
      <c r="G596" s="80">
        <f t="shared" si="18"/>
        <v>0</v>
      </c>
      <c r="H596" s="80">
        <v>38</v>
      </c>
      <c r="I596" s="80">
        <v>38</v>
      </c>
      <c r="J596" s="80">
        <f t="shared" si="19"/>
        <v>0</v>
      </c>
      <c r="K596" s="80"/>
      <c r="L596" s="80"/>
    </row>
    <row r="597" spans="1:12" ht="16.2" customHeight="1" thickBot="1" x14ac:dyDescent="0.35">
      <c r="A597" s="80" t="s">
        <v>766</v>
      </c>
      <c r="B597" s="80" t="s">
        <v>767</v>
      </c>
      <c r="C597" s="80" t="s">
        <v>2435</v>
      </c>
      <c r="D597" s="80" t="s">
        <v>1258</v>
      </c>
      <c r="E597" s="80">
        <v>19</v>
      </c>
      <c r="F597" s="80">
        <v>19</v>
      </c>
      <c r="G597" s="80">
        <f t="shared" si="18"/>
        <v>0</v>
      </c>
      <c r="H597" s="80"/>
      <c r="I597" s="80"/>
      <c r="J597" s="80">
        <f t="shared" si="19"/>
        <v>0</v>
      </c>
      <c r="K597" s="24"/>
      <c r="L597" s="80"/>
    </row>
    <row r="598" spans="1:12" ht="16.2" customHeight="1" thickBot="1" x14ac:dyDescent="0.35">
      <c r="A598" s="80" t="s">
        <v>766</v>
      </c>
      <c r="B598" s="80" t="s">
        <v>767</v>
      </c>
      <c r="C598" s="80" t="s">
        <v>2436</v>
      </c>
      <c r="D598" s="80" t="s">
        <v>1258</v>
      </c>
      <c r="E598" s="80"/>
      <c r="F598" s="80"/>
      <c r="G598" s="80">
        <f t="shared" si="18"/>
        <v>0</v>
      </c>
      <c r="H598" s="80">
        <v>19</v>
      </c>
      <c r="I598" s="80">
        <v>19</v>
      </c>
      <c r="J598" s="80">
        <f t="shared" si="19"/>
        <v>0</v>
      </c>
      <c r="K598" s="80"/>
      <c r="L598" s="80"/>
    </row>
    <row r="599" spans="1:12" ht="16.2" customHeight="1" thickBot="1" x14ac:dyDescent="0.35">
      <c r="A599" s="80" t="s">
        <v>768</v>
      </c>
      <c r="B599" s="80" t="s">
        <v>769</v>
      </c>
      <c r="C599" s="80" t="s">
        <v>773</v>
      </c>
      <c r="D599" s="80" t="s">
        <v>1258</v>
      </c>
      <c r="E599" s="80"/>
      <c r="F599" s="80"/>
      <c r="G599" s="80">
        <f t="shared" si="18"/>
        <v>0</v>
      </c>
      <c r="H599" s="80"/>
      <c r="I599" s="80"/>
      <c r="J599" s="80">
        <f t="shared" si="19"/>
        <v>0</v>
      </c>
      <c r="K599" s="24"/>
      <c r="L599" s="80"/>
    </row>
    <row r="600" spans="1:12" ht="16.2" customHeight="1" thickBot="1" x14ac:dyDescent="0.35">
      <c r="A600" s="80" t="s">
        <v>768</v>
      </c>
      <c r="B600" s="80" t="s">
        <v>769</v>
      </c>
      <c r="C600" s="80" t="s">
        <v>770</v>
      </c>
      <c r="D600" s="80" t="s">
        <v>1258</v>
      </c>
      <c r="E600" s="80"/>
      <c r="F600" s="80"/>
      <c r="G600" s="80">
        <f t="shared" si="18"/>
        <v>0</v>
      </c>
      <c r="H600" s="80"/>
      <c r="I600" s="80"/>
      <c r="J600" s="80">
        <f t="shared" si="19"/>
        <v>0</v>
      </c>
      <c r="K600" s="80"/>
      <c r="L600" s="80"/>
    </row>
    <row r="601" spans="1:12" ht="16.2" customHeight="1" thickBot="1" x14ac:dyDescent="0.35">
      <c r="A601" s="80" t="s">
        <v>768</v>
      </c>
      <c r="B601" s="80" t="s">
        <v>769</v>
      </c>
      <c r="C601" s="80" t="s">
        <v>771</v>
      </c>
      <c r="D601" s="80" t="s">
        <v>1258</v>
      </c>
      <c r="E601" s="80"/>
      <c r="F601" s="80"/>
      <c r="G601" s="80">
        <f t="shared" si="18"/>
        <v>0</v>
      </c>
      <c r="H601" s="80"/>
      <c r="I601" s="80"/>
      <c r="J601" s="80">
        <f t="shared" si="19"/>
        <v>0</v>
      </c>
      <c r="K601" s="80"/>
      <c r="L601" s="80"/>
    </row>
    <row r="602" spans="1:12" ht="16.2" customHeight="1" thickBot="1" x14ac:dyDescent="0.35">
      <c r="A602" s="80" t="s">
        <v>768</v>
      </c>
      <c r="B602" s="80" t="s">
        <v>769</v>
      </c>
      <c r="C602" s="80" t="s">
        <v>772</v>
      </c>
      <c r="D602" s="80" t="s">
        <v>1258</v>
      </c>
      <c r="E602" s="80"/>
      <c r="F602" s="80"/>
      <c r="G602" s="80">
        <f t="shared" si="18"/>
        <v>0</v>
      </c>
      <c r="H602" s="80"/>
      <c r="I602" s="80"/>
      <c r="J602" s="80">
        <f t="shared" si="19"/>
        <v>0</v>
      </c>
      <c r="K602" s="80"/>
      <c r="L602" s="80"/>
    </row>
    <row r="603" spans="1:12" ht="16.2" customHeight="1" thickBot="1" x14ac:dyDescent="0.35">
      <c r="A603" s="80" t="s">
        <v>774</v>
      </c>
      <c r="B603" s="80" t="s">
        <v>1249</v>
      </c>
      <c r="C603" s="80" t="s">
        <v>2437</v>
      </c>
      <c r="D603" s="80" t="s">
        <v>1258</v>
      </c>
      <c r="E603" s="80">
        <v>34</v>
      </c>
      <c r="F603" s="80">
        <v>34</v>
      </c>
      <c r="G603" s="80">
        <f t="shared" si="18"/>
        <v>0</v>
      </c>
      <c r="H603" s="80"/>
      <c r="I603" s="80"/>
      <c r="J603" s="80">
        <f t="shared" si="19"/>
        <v>0</v>
      </c>
      <c r="K603" s="24"/>
      <c r="L603" s="80"/>
    </row>
    <row r="604" spans="1:12" ht="16.2" customHeight="1" thickBot="1" x14ac:dyDescent="0.35">
      <c r="A604" s="80" t="s">
        <v>774</v>
      </c>
      <c r="B604" s="80" t="s">
        <v>1249</v>
      </c>
      <c r="C604" s="80" t="s">
        <v>2438</v>
      </c>
      <c r="D604" s="80"/>
      <c r="E604" s="80"/>
      <c r="F604" s="80"/>
      <c r="G604" s="80">
        <f t="shared" si="18"/>
        <v>0</v>
      </c>
      <c r="H604" s="80">
        <v>12</v>
      </c>
      <c r="I604" s="80">
        <v>12</v>
      </c>
      <c r="J604" s="80">
        <f t="shared" si="19"/>
        <v>0</v>
      </c>
      <c r="K604" s="80"/>
      <c r="L604" s="80"/>
    </row>
    <row r="605" spans="1:12" ht="16.2" customHeight="1" thickBot="1" x14ac:dyDescent="0.35">
      <c r="A605" s="80" t="s">
        <v>775</v>
      </c>
      <c r="B605" s="80" t="s">
        <v>1272</v>
      </c>
      <c r="C605" s="80" t="s">
        <v>2439</v>
      </c>
      <c r="D605" s="80" t="s">
        <v>1258</v>
      </c>
      <c r="E605" s="80">
        <v>17</v>
      </c>
      <c r="F605" s="80">
        <v>17</v>
      </c>
      <c r="G605" s="80">
        <f t="shared" si="18"/>
        <v>0</v>
      </c>
      <c r="H605" s="80"/>
      <c r="I605" s="80"/>
      <c r="J605" s="80">
        <f t="shared" si="19"/>
        <v>0</v>
      </c>
      <c r="K605" s="24"/>
      <c r="L605" s="80"/>
    </row>
    <row r="606" spans="1:12" ht="16.2" customHeight="1" thickBot="1" x14ac:dyDescent="0.35">
      <c r="A606" s="80" t="s">
        <v>775</v>
      </c>
      <c r="B606" s="80" t="s">
        <v>1272</v>
      </c>
      <c r="C606" s="80" t="s">
        <v>2440</v>
      </c>
      <c r="D606" s="80" t="s">
        <v>1258</v>
      </c>
      <c r="E606" s="80"/>
      <c r="F606" s="80"/>
      <c r="G606" s="80">
        <f t="shared" si="18"/>
        <v>0</v>
      </c>
      <c r="H606" s="80">
        <v>5</v>
      </c>
      <c r="I606" s="80">
        <v>5</v>
      </c>
      <c r="J606" s="80">
        <f t="shared" si="19"/>
        <v>0</v>
      </c>
      <c r="K606" s="80"/>
      <c r="L606" s="80"/>
    </row>
    <row r="607" spans="1:12" ht="16.2" customHeight="1" thickBot="1" x14ac:dyDescent="0.35">
      <c r="A607" s="80" t="s">
        <v>775</v>
      </c>
      <c r="B607" s="80" t="s">
        <v>80</v>
      </c>
      <c r="C607" s="80" t="s">
        <v>2439</v>
      </c>
      <c r="D607" s="80" t="s">
        <v>1258</v>
      </c>
      <c r="E607" s="80">
        <v>17</v>
      </c>
      <c r="F607" s="80">
        <v>17</v>
      </c>
      <c r="G607" s="80">
        <f t="shared" si="18"/>
        <v>0</v>
      </c>
      <c r="H607" s="80"/>
      <c r="I607" s="80"/>
      <c r="J607" s="80">
        <f t="shared" si="19"/>
        <v>0</v>
      </c>
      <c r="K607" s="80"/>
      <c r="L607" s="80"/>
    </row>
    <row r="608" spans="1:12" ht="16.2" customHeight="1" thickBot="1" x14ac:dyDescent="0.35">
      <c r="A608" s="80" t="s">
        <v>775</v>
      </c>
      <c r="B608" s="80" t="s">
        <v>80</v>
      </c>
      <c r="C608" s="80" t="s">
        <v>2440</v>
      </c>
      <c r="D608" s="80" t="s">
        <v>1258</v>
      </c>
      <c r="E608" s="80"/>
      <c r="F608" s="80"/>
      <c r="G608" s="80">
        <f t="shared" si="18"/>
        <v>0</v>
      </c>
      <c r="H608" s="80">
        <v>5</v>
      </c>
      <c r="I608" s="80">
        <v>5</v>
      </c>
      <c r="J608" s="80">
        <f t="shared" si="19"/>
        <v>0</v>
      </c>
      <c r="K608" s="80"/>
      <c r="L608" s="80"/>
    </row>
    <row r="609" spans="1:12" ht="16.2" customHeight="1" thickBot="1" x14ac:dyDescent="0.35">
      <c r="A609" s="80" t="s">
        <v>776</v>
      </c>
      <c r="B609" s="80" t="s">
        <v>777</v>
      </c>
      <c r="C609" s="80" t="s">
        <v>1809</v>
      </c>
      <c r="D609" s="80" t="s">
        <v>1258</v>
      </c>
      <c r="E609" s="80">
        <v>22</v>
      </c>
      <c r="F609" s="80">
        <v>22</v>
      </c>
      <c r="G609" s="80">
        <f t="shared" si="18"/>
        <v>0</v>
      </c>
      <c r="H609" s="80"/>
      <c r="I609" s="80"/>
      <c r="J609" s="80">
        <f t="shared" si="19"/>
        <v>0</v>
      </c>
      <c r="K609" s="24"/>
      <c r="L609" s="80"/>
    </row>
    <row r="610" spans="1:12" ht="16.2" customHeight="1" thickBot="1" x14ac:dyDescent="0.35">
      <c r="A610" s="80" t="s">
        <v>776</v>
      </c>
      <c r="B610" s="80" t="s">
        <v>777</v>
      </c>
      <c r="C610" s="80" t="s">
        <v>1810</v>
      </c>
      <c r="D610" s="80" t="s">
        <v>1258</v>
      </c>
      <c r="E610" s="80"/>
      <c r="F610" s="80"/>
      <c r="G610" s="80">
        <f t="shared" si="18"/>
        <v>0</v>
      </c>
      <c r="H610" s="80">
        <v>2</v>
      </c>
      <c r="I610" s="80">
        <v>2</v>
      </c>
      <c r="J610" s="80">
        <f t="shared" si="19"/>
        <v>0</v>
      </c>
      <c r="K610" s="80"/>
      <c r="L610" s="80"/>
    </row>
    <row r="611" spans="1:12" ht="16.2" customHeight="1" thickBot="1" x14ac:dyDescent="0.35">
      <c r="A611" s="80" t="s">
        <v>778</v>
      </c>
      <c r="B611" s="80" t="s">
        <v>100</v>
      </c>
      <c r="C611" s="80" t="s">
        <v>779</v>
      </c>
      <c r="D611" s="80" t="s">
        <v>1258</v>
      </c>
      <c r="E611" s="80">
        <v>18</v>
      </c>
      <c r="F611" s="80">
        <v>18</v>
      </c>
      <c r="G611" s="80">
        <f t="shared" si="18"/>
        <v>0</v>
      </c>
      <c r="H611" s="80"/>
      <c r="I611" s="80"/>
      <c r="J611" s="80">
        <f t="shared" si="19"/>
        <v>0</v>
      </c>
      <c r="K611" s="24"/>
      <c r="L611" s="80"/>
    </row>
    <row r="612" spans="1:12" ht="16.2" customHeight="1" thickBot="1" x14ac:dyDescent="0.35">
      <c r="A612" s="80" t="s">
        <v>778</v>
      </c>
      <c r="B612" s="80" t="s">
        <v>100</v>
      </c>
      <c r="C612" s="80" t="s">
        <v>780</v>
      </c>
      <c r="D612" s="80" t="s">
        <v>1258</v>
      </c>
      <c r="E612" s="80"/>
      <c r="F612" s="80"/>
      <c r="G612" s="80">
        <f t="shared" si="18"/>
        <v>0</v>
      </c>
      <c r="H612" s="80">
        <v>7</v>
      </c>
      <c r="I612" s="80">
        <v>7</v>
      </c>
      <c r="J612" s="80">
        <f t="shared" si="19"/>
        <v>0</v>
      </c>
      <c r="K612" s="80"/>
      <c r="L612" s="80"/>
    </row>
    <row r="613" spans="1:12" ht="16.2" customHeight="1" thickBot="1" x14ac:dyDescent="0.35">
      <c r="A613" s="80" t="s">
        <v>781</v>
      </c>
      <c r="B613" s="80" t="s">
        <v>782</v>
      </c>
      <c r="C613" s="80" t="s">
        <v>784</v>
      </c>
      <c r="D613" s="80" t="s">
        <v>1258</v>
      </c>
      <c r="E613" s="80"/>
      <c r="F613" s="80"/>
      <c r="G613" s="80">
        <f t="shared" si="18"/>
        <v>0</v>
      </c>
      <c r="H613" s="80"/>
      <c r="I613" s="80"/>
      <c r="J613" s="80">
        <f t="shared" si="19"/>
        <v>0</v>
      </c>
      <c r="K613" s="24"/>
      <c r="L613" s="80"/>
    </row>
    <row r="614" spans="1:12" ht="16.2" customHeight="1" thickBot="1" x14ac:dyDescent="0.35">
      <c r="A614" s="80" t="s">
        <v>781</v>
      </c>
      <c r="B614" s="80" t="s">
        <v>782</v>
      </c>
      <c r="C614" s="80" t="s">
        <v>783</v>
      </c>
      <c r="D614" s="80" t="s">
        <v>1258</v>
      </c>
      <c r="E614" s="80"/>
      <c r="F614" s="80"/>
      <c r="G614" s="80">
        <f t="shared" si="18"/>
        <v>0</v>
      </c>
      <c r="H614" s="80"/>
      <c r="I614" s="80"/>
      <c r="J614" s="80">
        <f t="shared" si="19"/>
        <v>0</v>
      </c>
      <c r="K614" s="80"/>
      <c r="L614" s="80"/>
    </row>
    <row r="615" spans="1:12" ht="16.2" customHeight="1" thickBot="1" x14ac:dyDescent="0.35">
      <c r="A615" s="80" t="s">
        <v>785</v>
      </c>
      <c r="B615" s="80" t="s">
        <v>1184</v>
      </c>
      <c r="C615" s="80" t="s">
        <v>2441</v>
      </c>
      <c r="D615" s="80" t="s">
        <v>1258</v>
      </c>
      <c r="E615" s="80"/>
      <c r="F615" s="80"/>
      <c r="G615" s="80">
        <f t="shared" si="18"/>
        <v>0</v>
      </c>
      <c r="H615" s="80">
        <v>1</v>
      </c>
      <c r="I615" s="80">
        <v>1</v>
      </c>
      <c r="J615" s="80">
        <f t="shared" si="19"/>
        <v>0</v>
      </c>
      <c r="K615" s="24"/>
      <c r="L615" s="80"/>
    </row>
    <row r="616" spans="1:12" ht="16.2" customHeight="1" thickBot="1" x14ac:dyDescent="0.35">
      <c r="A616" s="80" t="s">
        <v>785</v>
      </c>
      <c r="B616" s="80" t="s">
        <v>1184</v>
      </c>
      <c r="C616" s="80" t="s">
        <v>1218</v>
      </c>
      <c r="D616" s="80" t="s">
        <v>1258</v>
      </c>
      <c r="E616" s="80">
        <v>15</v>
      </c>
      <c r="F616" s="80">
        <v>15</v>
      </c>
      <c r="G616" s="80">
        <f t="shared" si="18"/>
        <v>0</v>
      </c>
      <c r="H616" s="80"/>
      <c r="I616" s="80"/>
      <c r="J616" s="80">
        <f t="shared" si="19"/>
        <v>0</v>
      </c>
      <c r="K616" s="80"/>
      <c r="L616" s="80"/>
    </row>
    <row r="617" spans="1:12" ht="16.2" customHeight="1" thickBot="1" x14ac:dyDescent="0.35">
      <c r="A617" s="80" t="s">
        <v>786</v>
      </c>
      <c r="B617" s="80" t="s">
        <v>787</v>
      </c>
      <c r="C617" s="80" t="s">
        <v>2442</v>
      </c>
      <c r="D617" s="80" t="s">
        <v>1258</v>
      </c>
      <c r="E617" s="80"/>
      <c r="F617" s="80"/>
      <c r="G617" s="80">
        <f t="shared" si="18"/>
        <v>0</v>
      </c>
      <c r="H617" s="80">
        <v>3</v>
      </c>
      <c r="I617" s="80">
        <v>3</v>
      </c>
      <c r="J617" s="80">
        <f t="shared" si="19"/>
        <v>0</v>
      </c>
      <c r="K617" s="24"/>
      <c r="L617" s="80"/>
    </row>
    <row r="618" spans="1:12" ht="16.2" customHeight="1" thickBot="1" x14ac:dyDescent="0.35">
      <c r="A618" s="80" t="s">
        <v>786</v>
      </c>
      <c r="B618" s="80" t="s">
        <v>787</v>
      </c>
      <c r="C618" s="80" t="s">
        <v>2443</v>
      </c>
      <c r="D618" s="80" t="s">
        <v>1258</v>
      </c>
      <c r="E618" s="80">
        <v>6</v>
      </c>
      <c r="F618" s="80">
        <v>6</v>
      </c>
      <c r="G618" s="80">
        <f t="shared" si="18"/>
        <v>0</v>
      </c>
      <c r="H618" s="80"/>
      <c r="I618" s="80"/>
      <c r="J618" s="80">
        <f t="shared" si="19"/>
        <v>0</v>
      </c>
      <c r="K618" s="80"/>
      <c r="L618" s="80"/>
    </row>
    <row r="619" spans="1:12" ht="16.2" customHeight="1" thickBot="1" x14ac:dyDescent="0.35">
      <c r="A619" s="80" t="s">
        <v>789</v>
      </c>
      <c r="B619" s="80" t="s">
        <v>1219</v>
      </c>
      <c r="C619" s="80" t="s">
        <v>2444</v>
      </c>
      <c r="D619" s="80" t="s">
        <v>1258</v>
      </c>
      <c r="E619" s="80"/>
      <c r="F619" s="80"/>
      <c r="G619" s="80">
        <f t="shared" si="18"/>
        <v>0</v>
      </c>
      <c r="H619" s="80">
        <v>6</v>
      </c>
      <c r="I619" s="80">
        <v>6</v>
      </c>
      <c r="J619" s="80">
        <f t="shared" si="19"/>
        <v>0</v>
      </c>
      <c r="K619" s="24"/>
      <c r="L619" s="80"/>
    </row>
    <row r="620" spans="1:12" ht="16.2" customHeight="1" thickBot="1" x14ac:dyDescent="0.35">
      <c r="A620" s="80" t="s">
        <v>789</v>
      </c>
      <c r="B620" s="80" t="s">
        <v>1219</v>
      </c>
      <c r="C620" s="80" t="s">
        <v>2445</v>
      </c>
      <c r="D620" s="80" t="s">
        <v>1258</v>
      </c>
      <c r="E620" s="80">
        <v>8</v>
      </c>
      <c r="F620" s="80">
        <v>8</v>
      </c>
      <c r="G620" s="80">
        <f t="shared" si="18"/>
        <v>0</v>
      </c>
      <c r="H620" s="80"/>
      <c r="I620" s="80"/>
      <c r="J620" s="80">
        <f t="shared" si="19"/>
        <v>0</v>
      </c>
      <c r="K620" s="80"/>
      <c r="L620" s="80"/>
    </row>
    <row r="621" spans="1:12" ht="16.2" customHeight="1" thickBot="1" x14ac:dyDescent="0.35">
      <c r="A621" s="80" t="s">
        <v>790</v>
      </c>
      <c r="B621" s="80" t="s">
        <v>791</v>
      </c>
      <c r="C621" s="80" t="s">
        <v>792</v>
      </c>
      <c r="D621" s="80" t="s">
        <v>1258</v>
      </c>
      <c r="E621" s="80"/>
      <c r="F621" s="80"/>
      <c r="G621" s="80">
        <f t="shared" si="18"/>
        <v>0</v>
      </c>
      <c r="H621" s="80"/>
      <c r="I621" s="80"/>
      <c r="J621" s="80">
        <f t="shared" si="19"/>
        <v>0</v>
      </c>
      <c r="K621" s="24"/>
      <c r="L621" s="80"/>
    </row>
    <row r="622" spans="1:12" ht="16.2" customHeight="1" thickBot="1" x14ac:dyDescent="0.35">
      <c r="A622" s="80" t="s">
        <v>790</v>
      </c>
      <c r="B622" s="80" t="s">
        <v>791</v>
      </c>
      <c r="C622" s="80" t="s">
        <v>793</v>
      </c>
      <c r="D622" s="80" t="s">
        <v>1258</v>
      </c>
      <c r="E622" s="80"/>
      <c r="F622" s="80"/>
      <c r="G622" s="80">
        <f t="shared" si="18"/>
        <v>0</v>
      </c>
      <c r="H622" s="80"/>
      <c r="I622" s="80"/>
      <c r="J622" s="80">
        <f t="shared" si="19"/>
        <v>0</v>
      </c>
      <c r="K622" s="80"/>
      <c r="L622" s="80"/>
    </row>
    <row r="623" spans="1:12" ht="16.2" customHeight="1" thickBot="1" x14ac:dyDescent="0.35">
      <c r="A623" s="80" t="s">
        <v>794</v>
      </c>
      <c r="B623" s="80" t="s">
        <v>795</v>
      </c>
      <c r="C623" s="80" t="s">
        <v>797</v>
      </c>
      <c r="D623" s="80" t="s">
        <v>1258</v>
      </c>
      <c r="E623" s="80"/>
      <c r="F623" s="80"/>
      <c r="G623" s="80">
        <f t="shared" si="18"/>
        <v>0</v>
      </c>
      <c r="H623" s="80"/>
      <c r="I623" s="80"/>
      <c r="J623" s="80">
        <f t="shared" si="19"/>
        <v>0</v>
      </c>
      <c r="K623" s="24"/>
      <c r="L623" s="80"/>
    </row>
    <row r="624" spans="1:12" ht="16.2" customHeight="1" thickBot="1" x14ac:dyDescent="0.35">
      <c r="A624" s="80" t="s">
        <v>794</v>
      </c>
      <c r="B624" s="80" t="s">
        <v>795</v>
      </c>
      <c r="C624" s="80" t="s">
        <v>796</v>
      </c>
      <c r="D624" s="80" t="s">
        <v>1258</v>
      </c>
      <c r="E624" s="80"/>
      <c r="F624" s="80"/>
      <c r="G624" s="80">
        <f t="shared" si="18"/>
        <v>0</v>
      </c>
      <c r="H624" s="80"/>
      <c r="I624" s="80"/>
      <c r="J624" s="80">
        <f t="shared" si="19"/>
        <v>0</v>
      </c>
      <c r="K624" s="80"/>
      <c r="L624" s="80"/>
    </row>
    <row r="625" spans="1:12" ht="16.2" customHeight="1" thickBot="1" x14ac:dyDescent="0.35">
      <c r="A625" s="80" t="s">
        <v>798</v>
      </c>
      <c r="B625" s="80" t="s">
        <v>799</v>
      </c>
      <c r="C625" s="80" t="s">
        <v>2446</v>
      </c>
      <c r="D625" s="80" t="s">
        <v>1258</v>
      </c>
      <c r="E625" s="80">
        <v>25</v>
      </c>
      <c r="F625" s="80">
        <v>25</v>
      </c>
      <c r="G625" s="80">
        <f t="shared" si="18"/>
        <v>0</v>
      </c>
      <c r="H625" s="80"/>
      <c r="I625" s="80"/>
      <c r="J625" s="80">
        <f t="shared" si="19"/>
        <v>0</v>
      </c>
      <c r="K625" s="24"/>
      <c r="L625" s="80"/>
    </row>
    <row r="626" spans="1:12" ht="16.2" customHeight="1" thickBot="1" x14ac:dyDescent="0.35">
      <c r="A626" s="80" t="s">
        <v>798</v>
      </c>
      <c r="B626" s="80" t="s">
        <v>799</v>
      </c>
      <c r="C626" s="80" t="s">
        <v>2447</v>
      </c>
      <c r="D626" s="80" t="s">
        <v>1258</v>
      </c>
      <c r="E626" s="80"/>
      <c r="F626" s="80"/>
      <c r="G626" s="80">
        <f t="shared" si="18"/>
        <v>0</v>
      </c>
      <c r="H626" s="80">
        <v>25</v>
      </c>
      <c r="I626" s="80">
        <v>25</v>
      </c>
      <c r="J626" s="80">
        <f t="shared" si="19"/>
        <v>0</v>
      </c>
      <c r="K626" s="80"/>
      <c r="L626" s="80"/>
    </row>
    <row r="627" spans="1:12" ht="16.2" customHeight="1" thickBot="1" x14ac:dyDescent="0.35">
      <c r="A627" s="116" t="s">
        <v>802</v>
      </c>
      <c r="B627" s="116" t="s">
        <v>1272</v>
      </c>
      <c r="C627" s="116" t="s">
        <v>2448</v>
      </c>
      <c r="D627" s="80" t="s">
        <v>1258</v>
      </c>
      <c r="E627" s="80">
        <v>4</v>
      </c>
      <c r="F627" s="80">
        <v>4</v>
      </c>
      <c r="G627" s="80">
        <f t="shared" si="18"/>
        <v>0</v>
      </c>
      <c r="H627" s="80"/>
      <c r="I627" s="80"/>
      <c r="J627" s="80">
        <f t="shared" si="19"/>
        <v>0</v>
      </c>
      <c r="K627" s="24"/>
      <c r="L627" s="80"/>
    </row>
    <row r="628" spans="1:12" ht="16.2" customHeight="1" thickBot="1" x14ac:dyDescent="0.35">
      <c r="A628" s="116" t="s">
        <v>802</v>
      </c>
      <c r="B628" s="116" t="s">
        <v>1272</v>
      </c>
      <c r="C628" s="116" t="s">
        <v>2449</v>
      </c>
      <c r="D628" s="80" t="s">
        <v>1258</v>
      </c>
      <c r="E628" s="80"/>
      <c r="F628" s="80"/>
      <c r="G628" s="80">
        <f t="shared" si="18"/>
        <v>0</v>
      </c>
      <c r="H628" s="80"/>
      <c r="I628" s="80"/>
      <c r="J628" s="80">
        <f t="shared" si="19"/>
        <v>0</v>
      </c>
      <c r="K628" s="80"/>
      <c r="L628" s="80"/>
    </row>
    <row r="629" spans="1:12" ht="16.2" customHeight="1" thickBot="1" x14ac:dyDescent="0.35">
      <c r="A629" s="116" t="s">
        <v>802</v>
      </c>
      <c r="B629" s="116" t="s">
        <v>1250</v>
      </c>
      <c r="C629" s="116" t="s">
        <v>2448</v>
      </c>
      <c r="D629" s="80" t="s">
        <v>1258</v>
      </c>
      <c r="E629" s="80">
        <v>5</v>
      </c>
      <c r="F629" s="80">
        <v>5</v>
      </c>
      <c r="G629" s="80">
        <f t="shared" si="18"/>
        <v>0</v>
      </c>
      <c r="H629" s="80"/>
      <c r="I629" s="80"/>
      <c r="J629" s="80">
        <f t="shared" si="19"/>
        <v>0</v>
      </c>
      <c r="K629" s="80"/>
      <c r="L629" s="80"/>
    </row>
    <row r="630" spans="1:12" ht="16.2" customHeight="1" thickBot="1" x14ac:dyDescent="0.35">
      <c r="A630" s="116" t="s">
        <v>802</v>
      </c>
      <c r="B630" s="116" t="s">
        <v>1250</v>
      </c>
      <c r="C630" s="116" t="s">
        <v>2449</v>
      </c>
      <c r="D630" s="80" t="s">
        <v>1258</v>
      </c>
      <c r="E630" s="80"/>
      <c r="F630" s="80"/>
      <c r="G630" s="80">
        <f t="shared" si="18"/>
        <v>0</v>
      </c>
      <c r="H630" s="80">
        <v>1</v>
      </c>
      <c r="I630" s="80">
        <v>1</v>
      </c>
      <c r="J630" s="80">
        <f t="shared" si="19"/>
        <v>0</v>
      </c>
      <c r="K630" s="80"/>
      <c r="L630" s="80"/>
    </row>
    <row r="631" spans="1:12" ht="16.2" customHeight="1" thickBot="1" x14ac:dyDescent="0.35">
      <c r="A631" s="80" t="s">
        <v>803</v>
      </c>
      <c r="B631" s="80" t="s">
        <v>1220</v>
      </c>
      <c r="C631" s="80" t="s">
        <v>2450</v>
      </c>
      <c r="D631" s="80" t="s">
        <v>1258</v>
      </c>
      <c r="E631" s="80">
        <v>9</v>
      </c>
      <c r="F631" s="80">
        <v>9</v>
      </c>
      <c r="G631" s="80">
        <f t="shared" si="18"/>
        <v>0</v>
      </c>
      <c r="H631" s="80"/>
      <c r="I631" s="80"/>
      <c r="J631" s="80">
        <f t="shared" si="19"/>
        <v>0</v>
      </c>
      <c r="K631" s="24"/>
      <c r="L631" s="80"/>
    </row>
    <row r="632" spans="1:12" ht="16.2" customHeight="1" thickBot="1" x14ac:dyDescent="0.35">
      <c r="A632" s="80" t="s">
        <v>803</v>
      </c>
      <c r="B632" s="80" t="s">
        <v>1220</v>
      </c>
      <c r="C632" s="80" t="s">
        <v>2451</v>
      </c>
      <c r="D632" s="80" t="s">
        <v>1258</v>
      </c>
      <c r="E632" s="80"/>
      <c r="F632" s="80"/>
      <c r="G632" s="80">
        <f t="shared" si="18"/>
        <v>0</v>
      </c>
      <c r="H632" s="80">
        <v>2</v>
      </c>
      <c r="I632" s="80">
        <v>2</v>
      </c>
      <c r="J632" s="80">
        <f t="shared" si="19"/>
        <v>0</v>
      </c>
      <c r="K632" s="80"/>
      <c r="L632" s="80"/>
    </row>
    <row r="633" spans="1:12" ht="16.2" customHeight="1" thickBot="1" x14ac:dyDescent="0.35">
      <c r="A633" s="80" t="s">
        <v>804</v>
      </c>
      <c r="B633" s="80" t="s">
        <v>805</v>
      </c>
      <c r="C633" s="80" t="s">
        <v>806</v>
      </c>
      <c r="D633" s="80" t="s">
        <v>1258</v>
      </c>
      <c r="E633" s="80"/>
      <c r="F633" s="80"/>
      <c r="G633" s="80">
        <f t="shared" si="18"/>
        <v>0</v>
      </c>
      <c r="H633" s="80"/>
      <c r="I633" s="80"/>
      <c r="J633" s="80">
        <f t="shared" si="19"/>
        <v>0</v>
      </c>
      <c r="K633" s="24"/>
      <c r="L633" s="80"/>
    </row>
    <row r="634" spans="1:12" ht="16.2" customHeight="1" thickBot="1" x14ac:dyDescent="0.35">
      <c r="A634" s="80" t="s">
        <v>804</v>
      </c>
      <c r="B634" s="80" t="s">
        <v>805</v>
      </c>
      <c r="C634" s="80" t="s">
        <v>807</v>
      </c>
      <c r="D634" s="80" t="s">
        <v>1258</v>
      </c>
      <c r="E634" s="80">
        <v>8</v>
      </c>
      <c r="F634" s="80">
        <v>8</v>
      </c>
      <c r="G634" s="80">
        <f t="shared" si="18"/>
        <v>0</v>
      </c>
      <c r="H634" s="80"/>
      <c r="I634" s="80"/>
      <c r="J634" s="80">
        <f t="shared" si="19"/>
        <v>0</v>
      </c>
      <c r="K634" s="80"/>
      <c r="L634" s="80"/>
    </row>
    <row r="635" spans="1:12" ht="16.2" customHeight="1" thickBot="1" x14ac:dyDescent="0.35">
      <c r="A635" s="80" t="s">
        <v>808</v>
      </c>
      <c r="B635" s="80" t="s">
        <v>1307</v>
      </c>
      <c r="C635" s="80" t="s">
        <v>2452</v>
      </c>
      <c r="D635" s="80"/>
      <c r="E635" s="80"/>
      <c r="F635" s="80"/>
      <c r="G635" s="80">
        <f t="shared" si="18"/>
        <v>0</v>
      </c>
      <c r="H635" s="80">
        <v>12</v>
      </c>
      <c r="I635" s="80">
        <v>12</v>
      </c>
      <c r="J635" s="80">
        <f t="shared" si="19"/>
        <v>0</v>
      </c>
      <c r="K635" s="24"/>
      <c r="L635" s="80"/>
    </row>
    <row r="636" spans="1:12" ht="16.2" customHeight="1" thickBot="1" x14ac:dyDescent="0.35">
      <c r="A636" s="80" t="s">
        <v>808</v>
      </c>
      <c r="B636" s="80" t="s">
        <v>1307</v>
      </c>
      <c r="C636" s="80" t="s">
        <v>2453</v>
      </c>
      <c r="D636" s="80"/>
      <c r="E636" s="80">
        <v>37</v>
      </c>
      <c r="F636" s="80">
        <v>37</v>
      </c>
      <c r="G636" s="80">
        <f t="shared" si="18"/>
        <v>0</v>
      </c>
      <c r="H636" s="80"/>
      <c r="I636" s="80"/>
      <c r="J636" s="80">
        <f t="shared" si="19"/>
        <v>0</v>
      </c>
      <c r="K636" s="80"/>
      <c r="L636" s="80"/>
    </row>
    <row r="637" spans="1:12" ht="16.2" customHeight="1" thickBot="1" x14ac:dyDescent="0.35">
      <c r="A637" s="80" t="s">
        <v>809</v>
      </c>
      <c r="B637" s="80" t="s">
        <v>810</v>
      </c>
      <c r="C637" s="80" t="s">
        <v>2454</v>
      </c>
      <c r="D637" s="80" t="s">
        <v>1258</v>
      </c>
      <c r="E637" s="80">
        <v>8</v>
      </c>
      <c r="F637" s="80">
        <v>8</v>
      </c>
      <c r="G637" s="80">
        <f t="shared" si="18"/>
        <v>0</v>
      </c>
      <c r="H637" s="80"/>
      <c r="I637" s="80"/>
      <c r="J637" s="80">
        <f t="shared" si="19"/>
        <v>0</v>
      </c>
      <c r="K637" s="24"/>
      <c r="L637" s="80"/>
    </row>
    <row r="638" spans="1:12" ht="16.2" customHeight="1" thickBot="1" x14ac:dyDescent="0.35">
      <c r="A638" s="80" t="s">
        <v>809</v>
      </c>
      <c r="B638" s="80" t="s">
        <v>810</v>
      </c>
      <c r="C638" s="80" t="s">
        <v>2455</v>
      </c>
      <c r="D638" s="80" t="s">
        <v>1258</v>
      </c>
      <c r="E638" s="80"/>
      <c r="F638" s="80"/>
      <c r="G638" s="80">
        <f t="shared" si="18"/>
        <v>0</v>
      </c>
      <c r="H638" s="80">
        <v>6</v>
      </c>
      <c r="I638" s="80">
        <v>6</v>
      </c>
      <c r="J638" s="80">
        <f t="shared" si="19"/>
        <v>0</v>
      </c>
      <c r="K638" s="80"/>
      <c r="L638" s="80"/>
    </row>
    <row r="639" spans="1:12" ht="16.2" customHeight="1" thickBot="1" x14ac:dyDescent="0.35">
      <c r="A639" s="80" t="s">
        <v>811</v>
      </c>
      <c r="B639" s="80" t="s">
        <v>812</v>
      </c>
      <c r="C639" s="80" t="s">
        <v>814</v>
      </c>
      <c r="D639" s="80" t="s">
        <v>1258</v>
      </c>
      <c r="E639" s="80"/>
      <c r="F639" s="80"/>
      <c r="G639" s="80">
        <f t="shared" si="18"/>
        <v>0</v>
      </c>
      <c r="H639" s="80"/>
      <c r="I639" s="80"/>
      <c r="J639" s="80">
        <f t="shared" si="19"/>
        <v>0</v>
      </c>
      <c r="K639" s="24"/>
      <c r="L639" s="80"/>
    </row>
    <row r="640" spans="1:12" ht="16.2" customHeight="1" thickBot="1" x14ac:dyDescent="0.35">
      <c r="A640" s="80" t="s">
        <v>811</v>
      </c>
      <c r="B640" s="80" t="s">
        <v>812</v>
      </c>
      <c r="C640" s="80" t="s">
        <v>813</v>
      </c>
      <c r="D640" s="80" t="s">
        <v>1258</v>
      </c>
      <c r="E640" s="80"/>
      <c r="F640" s="80"/>
      <c r="G640" s="80">
        <f t="shared" si="18"/>
        <v>0</v>
      </c>
      <c r="H640" s="80"/>
      <c r="I640" s="80"/>
      <c r="J640" s="80">
        <f t="shared" si="19"/>
        <v>0</v>
      </c>
      <c r="K640" s="80"/>
      <c r="L640" s="80"/>
    </row>
    <row r="641" spans="1:12" ht="16.2" customHeight="1" thickBot="1" x14ac:dyDescent="0.35">
      <c r="A641" s="80" t="s">
        <v>815</v>
      </c>
      <c r="B641" s="80" t="s">
        <v>816</v>
      </c>
      <c r="C641" s="80" t="s">
        <v>818</v>
      </c>
      <c r="D641" s="80" t="s">
        <v>1258</v>
      </c>
      <c r="E641" s="80"/>
      <c r="F641" s="80"/>
      <c r="G641" s="80">
        <f t="shared" si="18"/>
        <v>0</v>
      </c>
      <c r="H641" s="80">
        <v>14</v>
      </c>
      <c r="I641" s="80">
        <v>14</v>
      </c>
      <c r="J641" s="80">
        <f t="shared" si="19"/>
        <v>0</v>
      </c>
      <c r="K641" s="24"/>
      <c r="L641" s="80"/>
    </row>
    <row r="642" spans="1:12" ht="16.2" customHeight="1" thickBot="1" x14ac:dyDescent="0.35">
      <c r="A642" s="80" t="s">
        <v>815</v>
      </c>
      <c r="B642" s="80" t="s">
        <v>816</v>
      </c>
      <c r="C642" s="80" t="s">
        <v>817</v>
      </c>
      <c r="D642" s="80" t="s">
        <v>1258</v>
      </c>
      <c r="E642" s="80">
        <v>32</v>
      </c>
      <c r="F642" s="80">
        <v>32</v>
      </c>
      <c r="G642" s="80">
        <f t="shared" si="18"/>
        <v>0</v>
      </c>
      <c r="H642" s="80"/>
      <c r="I642" s="80"/>
      <c r="J642" s="80">
        <f t="shared" si="19"/>
        <v>0</v>
      </c>
      <c r="K642" s="80"/>
      <c r="L642" s="80"/>
    </row>
    <row r="643" spans="1:12" ht="16.2" customHeight="1" thickBot="1" x14ac:dyDescent="0.35">
      <c r="A643" s="80" t="s">
        <v>819</v>
      </c>
      <c r="B643" s="80" t="s">
        <v>820</v>
      </c>
      <c r="C643" s="80" t="s">
        <v>2456</v>
      </c>
      <c r="D643" s="80" t="s">
        <v>1258</v>
      </c>
      <c r="E643" s="80"/>
      <c r="F643" s="80"/>
      <c r="G643" s="80">
        <f t="shared" si="18"/>
        <v>0</v>
      </c>
      <c r="H643" s="156">
        <v>23</v>
      </c>
      <c r="I643" s="156">
        <v>23</v>
      </c>
      <c r="J643" s="80">
        <f t="shared" si="19"/>
        <v>0</v>
      </c>
      <c r="K643" s="24"/>
      <c r="L643" s="80"/>
    </row>
    <row r="644" spans="1:12" ht="16.2" customHeight="1" thickBot="1" x14ac:dyDescent="0.35">
      <c r="A644" s="80" t="s">
        <v>819</v>
      </c>
      <c r="B644" s="80" t="s">
        <v>820</v>
      </c>
      <c r="C644" s="80" t="s">
        <v>2457</v>
      </c>
      <c r="D644" s="80" t="s">
        <v>1258</v>
      </c>
      <c r="E644" s="156">
        <v>29</v>
      </c>
      <c r="F644" s="156">
        <v>29</v>
      </c>
      <c r="G644" s="80">
        <f t="shared" si="18"/>
        <v>0</v>
      </c>
      <c r="H644" s="80"/>
      <c r="I644" s="80"/>
      <c r="J644" s="80">
        <f t="shared" si="19"/>
        <v>0</v>
      </c>
      <c r="K644" s="80"/>
      <c r="L644" s="80"/>
    </row>
    <row r="645" spans="1:12" ht="16.2" customHeight="1" thickBot="1" x14ac:dyDescent="0.35">
      <c r="A645" s="80" t="s">
        <v>821</v>
      </c>
      <c r="B645" s="80" t="s">
        <v>822</v>
      </c>
      <c r="C645" s="80" t="s">
        <v>2458</v>
      </c>
      <c r="D645" s="80" t="s">
        <v>1258</v>
      </c>
      <c r="E645" s="80"/>
      <c r="F645" s="80"/>
      <c r="G645" s="80">
        <f t="shared" si="18"/>
        <v>0</v>
      </c>
      <c r="H645" s="80">
        <v>3</v>
      </c>
      <c r="I645" s="80">
        <v>3</v>
      </c>
      <c r="J645" s="80">
        <f t="shared" si="19"/>
        <v>0</v>
      </c>
      <c r="K645" s="24"/>
      <c r="L645" s="80"/>
    </row>
    <row r="646" spans="1:12" ht="16.2" customHeight="1" thickBot="1" x14ac:dyDescent="0.35">
      <c r="A646" s="80" t="s">
        <v>821</v>
      </c>
      <c r="B646" s="80" t="s">
        <v>822</v>
      </c>
      <c r="C646" s="80" t="s">
        <v>2459</v>
      </c>
      <c r="D646" s="80" t="s">
        <v>1258</v>
      </c>
      <c r="E646" s="80">
        <v>13</v>
      </c>
      <c r="F646" s="80">
        <v>13</v>
      </c>
      <c r="G646" s="80">
        <f t="shared" si="18"/>
        <v>0</v>
      </c>
      <c r="H646" s="80"/>
      <c r="I646" s="80"/>
      <c r="J646" s="80">
        <f t="shared" si="19"/>
        <v>0</v>
      </c>
      <c r="K646" s="80"/>
      <c r="L646" s="80"/>
    </row>
    <row r="647" spans="1:12" ht="16.2" customHeight="1" thickBot="1" x14ac:dyDescent="0.35">
      <c r="A647" s="80" t="s">
        <v>823</v>
      </c>
      <c r="B647" s="80" t="s">
        <v>824</v>
      </c>
      <c r="C647" s="80" t="s">
        <v>1834</v>
      </c>
      <c r="D647" s="80"/>
      <c r="E647" s="80"/>
      <c r="F647" s="80"/>
      <c r="G647" s="80">
        <f t="shared" si="18"/>
        <v>0</v>
      </c>
      <c r="H647" s="80">
        <v>8</v>
      </c>
      <c r="I647" s="80">
        <v>8</v>
      </c>
      <c r="J647" s="80">
        <f t="shared" si="19"/>
        <v>0</v>
      </c>
      <c r="K647" s="24"/>
      <c r="L647" s="80"/>
    </row>
    <row r="648" spans="1:12" ht="16.2" customHeight="1" thickBot="1" x14ac:dyDescent="0.35">
      <c r="A648" s="80" t="s">
        <v>823</v>
      </c>
      <c r="B648" s="80" t="s">
        <v>824</v>
      </c>
      <c r="C648" s="80" t="s">
        <v>1833</v>
      </c>
      <c r="D648" s="80" t="s">
        <v>1258</v>
      </c>
      <c r="E648" s="80">
        <v>25</v>
      </c>
      <c r="F648" s="80">
        <v>25</v>
      </c>
      <c r="G648" s="80">
        <f t="shared" ref="G648:G711" si="20">F648-E648</f>
        <v>0</v>
      </c>
      <c r="H648" s="80"/>
      <c r="I648" s="80"/>
      <c r="J648" s="80">
        <f t="shared" ref="J648:J711" si="21">I648-H648</f>
        <v>0</v>
      </c>
      <c r="K648" s="80"/>
      <c r="L648" s="80"/>
    </row>
    <row r="649" spans="1:12" ht="16.2" customHeight="1" thickBot="1" x14ac:dyDescent="0.35">
      <c r="A649" s="80" t="s">
        <v>825</v>
      </c>
      <c r="B649" s="80" t="s">
        <v>812</v>
      </c>
      <c r="C649" s="80" t="s">
        <v>827</v>
      </c>
      <c r="D649" s="80" t="s">
        <v>1258</v>
      </c>
      <c r="E649" s="80"/>
      <c r="F649" s="80"/>
      <c r="G649" s="80">
        <f t="shared" si="20"/>
        <v>0</v>
      </c>
      <c r="H649" s="80"/>
      <c r="I649" s="80"/>
      <c r="J649" s="80">
        <f t="shared" si="21"/>
        <v>0</v>
      </c>
      <c r="K649" s="24"/>
      <c r="L649" s="80"/>
    </row>
    <row r="650" spans="1:12" ht="16.2" customHeight="1" thickBot="1" x14ac:dyDescent="0.35">
      <c r="A650" s="80" t="s">
        <v>825</v>
      </c>
      <c r="B650" s="80" t="s">
        <v>812</v>
      </c>
      <c r="C650" s="80" t="s">
        <v>826</v>
      </c>
      <c r="D650" s="80" t="s">
        <v>1258</v>
      </c>
      <c r="E650" s="80"/>
      <c r="F650" s="80"/>
      <c r="G650" s="80">
        <f t="shared" si="20"/>
        <v>0</v>
      </c>
      <c r="H650" s="80"/>
      <c r="I650" s="80"/>
      <c r="J650" s="80">
        <f t="shared" si="21"/>
        <v>0</v>
      </c>
      <c r="K650" s="80"/>
      <c r="L650" s="80"/>
    </row>
    <row r="651" spans="1:12" ht="16.2" customHeight="1" thickBot="1" x14ac:dyDescent="0.35">
      <c r="A651" s="80" t="s">
        <v>828</v>
      </c>
      <c r="B651" s="80" t="s">
        <v>829</v>
      </c>
      <c r="C651" s="80" t="s">
        <v>831</v>
      </c>
      <c r="D651" s="80" t="s">
        <v>1258</v>
      </c>
      <c r="E651" s="80">
        <v>5</v>
      </c>
      <c r="F651" s="80">
        <v>5</v>
      </c>
      <c r="G651" s="80">
        <f t="shared" si="20"/>
        <v>0</v>
      </c>
      <c r="H651" s="80"/>
      <c r="I651" s="80"/>
      <c r="J651" s="80">
        <f t="shared" si="21"/>
        <v>0</v>
      </c>
      <c r="K651" s="24"/>
      <c r="L651" s="80"/>
    </row>
    <row r="652" spans="1:12" ht="16.2" customHeight="1" thickBot="1" x14ac:dyDescent="0.35">
      <c r="A652" s="80" t="s">
        <v>828</v>
      </c>
      <c r="B652" s="80" t="s">
        <v>829</v>
      </c>
      <c r="C652" s="80" t="s">
        <v>830</v>
      </c>
      <c r="D652" s="80" t="s">
        <v>1258</v>
      </c>
      <c r="E652" s="80"/>
      <c r="F652" s="80"/>
      <c r="G652" s="80">
        <f t="shared" si="20"/>
        <v>0</v>
      </c>
      <c r="H652" s="80"/>
      <c r="I652" s="80"/>
      <c r="J652" s="80">
        <f t="shared" si="21"/>
        <v>0</v>
      </c>
      <c r="K652" s="80"/>
      <c r="L652" s="80"/>
    </row>
    <row r="653" spans="1:12" ht="16.2" customHeight="1" thickBot="1" x14ac:dyDescent="0.35">
      <c r="A653" s="80" t="s">
        <v>832</v>
      </c>
      <c r="B653" s="80" t="s">
        <v>833</v>
      </c>
      <c r="C653" s="80" t="s">
        <v>2460</v>
      </c>
      <c r="D653" s="80" t="s">
        <v>1258</v>
      </c>
      <c r="E653" s="80"/>
      <c r="F653" s="80"/>
      <c r="G653" s="80">
        <f t="shared" si="20"/>
        <v>0</v>
      </c>
      <c r="H653" s="80">
        <v>16</v>
      </c>
      <c r="I653" s="80">
        <v>16</v>
      </c>
      <c r="J653" s="80">
        <f t="shared" si="21"/>
        <v>0</v>
      </c>
      <c r="K653" s="24"/>
      <c r="L653" s="80"/>
    </row>
    <row r="654" spans="1:12" ht="16.2" customHeight="1" thickBot="1" x14ac:dyDescent="0.35">
      <c r="A654" s="80" t="s">
        <v>832</v>
      </c>
      <c r="B654" s="80" t="s">
        <v>833</v>
      </c>
      <c r="C654" s="80" t="s">
        <v>2461</v>
      </c>
      <c r="D654" s="80" t="s">
        <v>1258</v>
      </c>
      <c r="E654" s="80">
        <v>26</v>
      </c>
      <c r="F654" s="80">
        <v>26</v>
      </c>
      <c r="G654" s="80">
        <f t="shared" si="20"/>
        <v>0</v>
      </c>
      <c r="H654" s="80"/>
      <c r="I654" s="80"/>
      <c r="J654" s="80">
        <f t="shared" si="21"/>
        <v>0</v>
      </c>
      <c r="K654" s="80"/>
      <c r="L654" s="80"/>
    </row>
    <row r="655" spans="1:12" ht="16.2" customHeight="1" thickBot="1" x14ac:dyDescent="0.35">
      <c r="A655" s="80" t="s">
        <v>834</v>
      </c>
      <c r="B655" s="80" t="s">
        <v>835</v>
      </c>
      <c r="C655" s="80" t="s">
        <v>836</v>
      </c>
      <c r="D655" s="80" t="s">
        <v>1258</v>
      </c>
      <c r="E655" s="80"/>
      <c r="F655" s="80"/>
      <c r="G655" s="80">
        <f t="shared" si="20"/>
        <v>0</v>
      </c>
      <c r="H655" s="80"/>
      <c r="I655" s="80"/>
      <c r="J655" s="80">
        <f t="shared" si="21"/>
        <v>0</v>
      </c>
      <c r="K655" s="24"/>
      <c r="L655" s="80"/>
    </row>
    <row r="656" spans="1:12" ht="16.2" customHeight="1" thickBot="1" x14ac:dyDescent="0.35">
      <c r="A656" s="80" t="s">
        <v>834</v>
      </c>
      <c r="B656" s="80" t="s">
        <v>835</v>
      </c>
      <c r="C656" s="80" t="s">
        <v>837</v>
      </c>
      <c r="D656" s="80" t="s">
        <v>1258</v>
      </c>
      <c r="E656" s="80">
        <v>10</v>
      </c>
      <c r="F656" s="80">
        <v>10</v>
      </c>
      <c r="G656" s="80">
        <f t="shared" si="20"/>
        <v>0</v>
      </c>
      <c r="H656" s="80"/>
      <c r="I656" s="80"/>
      <c r="J656" s="80">
        <f t="shared" si="21"/>
        <v>0</v>
      </c>
      <c r="K656" s="80"/>
      <c r="L656" s="80"/>
    </row>
    <row r="657" spans="1:12" ht="16.2" customHeight="1" thickBot="1" x14ac:dyDescent="0.35">
      <c r="A657" s="80" t="s">
        <v>839</v>
      </c>
      <c r="B657" s="80" t="s">
        <v>840</v>
      </c>
      <c r="C657" s="80" t="s">
        <v>841</v>
      </c>
      <c r="D657" s="80" t="s">
        <v>1258</v>
      </c>
      <c r="E657" s="80"/>
      <c r="F657" s="80"/>
      <c r="G657" s="80">
        <f t="shared" si="20"/>
        <v>0</v>
      </c>
      <c r="H657" s="80"/>
      <c r="I657" s="80"/>
      <c r="J657" s="80">
        <f t="shared" si="21"/>
        <v>0</v>
      </c>
      <c r="K657" s="24"/>
      <c r="L657" s="80"/>
    </row>
    <row r="658" spans="1:12" ht="16.2" customHeight="1" thickBot="1" x14ac:dyDescent="0.35">
      <c r="A658" s="80" t="s">
        <v>839</v>
      </c>
      <c r="B658" s="80" t="s">
        <v>840</v>
      </c>
      <c r="C658" s="80" t="s">
        <v>842</v>
      </c>
      <c r="D658" s="80" t="s">
        <v>1258</v>
      </c>
      <c r="E658" s="80">
        <v>9</v>
      </c>
      <c r="F658" s="80">
        <v>9</v>
      </c>
      <c r="G658" s="80">
        <f t="shared" si="20"/>
        <v>0</v>
      </c>
      <c r="H658" s="80"/>
      <c r="I658" s="80"/>
      <c r="J658" s="80">
        <f t="shared" si="21"/>
        <v>0</v>
      </c>
      <c r="K658" s="80"/>
      <c r="L658" s="80"/>
    </row>
    <row r="659" spans="1:12" ht="16.2" customHeight="1" thickBot="1" x14ac:dyDescent="0.35">
      <c r="A659" s="80" t="s">
        <v>843</v>
      </c>
      <c r="B659" s="80" t="s">
        <v>844</v>
      </c>
      <c r="C659" s="80" t="s">
        <v>846</v>
      </c>
      <c r="D659" s="80" t="s">
        <v>1258</v>
      </c>
      <c r="E659" s="80"/>
      <c r="F659" s="80"/>
      <c r="G659" s="80">
        <f t="shared" si="20"/>
        <v>0</v>
      </c>
      <c r="H659" s="80">
        <v>25</v>
      </c>
      <c r="I659" s="80">
        <v>25</v>
      </c>
      <c r="J659" s="80">
        <f t="shared" si="21"/>
        <v>0</v>
      </c>
      <c r="K659" s="24"/>
      <c r="L659" s="80"/>
    </row>
    <row r="660" spans="1:12" ht="16.2" customHeight="1" thickBot="1" x14ac:dyDescent="0.35">
      <c r="A660" s="80" t="s">
        <v>843</v>
      </c>
      <c r="B660" s="80" t="s">
        <v>844</v>
      </c>
      <c r="C660" s="80" t="s">
        <v>845</v>
      </c>
      <c r="D660" s="80" t="s">
        <v>1258</v>
      </c>
      <c r="E660" s="80">
        <v>39</v>
      </c>
      <c r="F660" s="80">
        <v>39</v>
      </c>
      <c r="G660" s="80">
        <f t="shared" si="20"/>
        <v>0</v>
      </c>
      <c r="H660" s="80"/>
      <c r="I660" s="80"/>
      <c r="J660" s="80">
        <f t="shared" si="21"/>
        <v>0</v>
      </c>
      <c r="K660" s="80"/>
      <c r="L660" s="80"/>
    </row>
    <row r="661" spans="1:12" ht="16.2" customHeight="1" thickBot="1" x14ac:dyDescent="0.35">
      <c r="A661" s="80" t="s">
        <v>847</v>
      </c>
      <c r="B661" s="80" t="s">
        <v>848</v>
      </c>
      <c r="C661" s="80" t="s">
        <v>2462</v>
      </c>
      <c r="D661" s="80" t="s">
        <v>1258</v>
      </c>
      <c r="E661" s="80">
        <v>22</v>
      </c>
      <c r="F661" s="80">
        <v>22</v>
      </c>
      <c r="G661" s="80">
        <f t="shared" si="20"/>
        <v>0</v>
      </c>
      <c r="H661" s="80"/>
      <c r="I661" s="80"/>
      <c r="J661" s="80">
        <f t="shared" si="21"/>
        <v>0</v>
      </c>
      <c r="K661" s="24"/>
      <c r="L661" s="80"/>
    </row>
    <row r="662" spans="1:12" ht="16.2" customHeight="1" thickBot="1" x14ac:dyDescent="0.35">
      <c r="A662" s="80" t="s">
        <v>847</v>
      </c>
      <c r="B662" s="80" t="s">
        <v>848</v>
      </c>
      <c r="C662" s="80" t="s">
        <v>2463</v>
      </c>
      <c r="D662" s="80" t="s">
        <v>1258</v>
      </c>
      <c r="E662" s="80"/>
      <c r="F662" s="80"/>
      <c r="G662" s="80">
        <f t="shared" si="20"/>
        <v>0</v>
      </c>
      <c r="H662" s="80">
        <v>20</v>
      </c>
      <c r="I662" s="80">
        <v>20</v>
      </c>
      <c r="J662" s="80">
        <f t="shared" si="21"/>
        <v>0</v>
      </c>
      <c r="K662" s="80"/>
      <c r="L662" s="80"/>
    </row>
    <row r="663" spans="1:12" ht="16.2" customHeight="1" thickBot="1" x14ac:dyDescent="0.35">
      <c r="A663" s="80" t="s">
        <v>850</v>
      </c>
      <c r="B663" s="80" t="s">
        <v>851</v>
      </c>
      <c r="C663" s="80" t="s">
        <v>2464</v>
      </c>
      <c r="D663" s="80" t="s">
        <v>1258</v>
      </c>
      <c r="E663" s="80"/>
      <c r="F663" s="80"/>
      <c r="G663" s="80">
        <f t="shared" si="20"/>
        <v>0</v>
      </c>
      <c r="H663" s="156">
        <v>23</v>
      </c>
      <c r="I663" s="156">
        <v>23</v>
      </c>
      <c r="J663" s="80">
        <f t="shared" si="21"/>
        <v>0</v>
      </c>
      <c r="K663" s="24"/>
      <c r="L663" s="80"/>
    </row>
    <row r="664" spans="1:12" ht="16.2" customHeight="1" thickBot="1" x14ac:dyDescent="0.35">
      <c r="A664" s="80" t="s">
        <v>850</v>
      </c>
      <c r="B664" s="80" t="s">
        <v>851</v>
      </c>
      <c r="C664" s="80" t="s">
        <v>852</v>
      </c>
      <c r="D664" s="80" t="s">
        <v>1258</v>
      </c>
      <c r="E664" s="156">
        <v>36</v>
      </c>
      <c r="F664" s="156">
        <v>36</v>
      </c>
      <c r="G664" s="80">
        <f t="shared" si="20"/>
        <v>0</v>
      </c>
      <c r="H664" s="80"/>
      <c r="I664" s="80"/>
      <c r="J664" s="80">
        <f t="shared" si="21"/>
        <v>0</v>
      </c>
      <c r="K664" s="80"/>
      <c r="L664" s="80"/>
    </row>
    <row r="665" spans="1:12" ht="16.2" customHeight="1" thickBot="1" x14ac:dyDescent="0.35">
      <c r="A665" s="80" t="s">
        <v>853</v>
      </c>
      <c r="B665" s="80" t="s">
        <v>1262</v>
      </c>
      <c r="C665" s="80" t="s">
        <v>1263</v>
      </c>
      <c r="D665" s="80" t="s">
        <v>1258</v>
      </c>
      <c r="E665" s="80">
        <v>2</v>
      </c>
      <c r="F665" s="80">
        <v>2</v>
      </c>
      <c r="G665" s="80">
        <f t="shared" si="20"/>
        <v>0</v>
      </c>
      <c r="H665" s="80"/>
      <c r="I665" s="80"/>
      <c r="J665" s="80">
        <f t="shared" si="21"/>
        <v>0</v>
      </c>
      <c r="K665" s="24"/>
      <c r="L665" s="80"/>
    </row>
    <row r="666" spans="1:12" ht="16.2" customHeight="1" thickBot="1" x14ac:dyDescent="0.35">
      <c r="A666" s="80" t="s">
        <v>853</v>
      </c>
      <c r="B666" s="80" t="s">
        <v>1262</v>
      </c>
      <c r="C666" s="80" t="s">
        <v>1264</v>
      </c>
      <c r="D666" s="80" t="s">
        <v>1258</v>
      </c>
      <c r="E666" s="80"/>
      <c r="F666" s="80"/>
      <c r="G666" s="80">
        <f t="shared" si="20"/>
        <v>0</v>
      </c>
      <c r="H666" s="80"/>
      <c r="I666" s="80"/>
      <c r="J666" s="80">
        <f t="shared" si="21"/>
        <v>0</v>
      </c>
      <c r="K666" s="80"/>
      <c r="L666" s="80"/>
    </row>
    <row r="667" spans="1:12" ht="16.2" customHeight="1" thickBot="1" x14ac:dyDescent="0.35">
      <c r="A667" s="80" t="s">
        <v>854</v>
      </c>
      <c r="B667" s="80" t="s">
        <v>855</v>
      </c>
      <c r="C667" s="80" t="s">
        <v>856</v>
      </c>
      <c r="D667" s="80" t="s">
        <v>1258</v>
      </c>
      <c r="E667" s="80"/>
      <c r="F667" s="80"/>
      <c r="G667" s="80">
        <f t="shared" si="20"/>
        <v>0</v>
      </c>
      <c r="H667" s="80"/>
      <c r="I667" s="80"/>
      <c r="J667" s="80">
        <f t="shared" si="21"/>
        <v>0</v>
      </c>
      <c r="K667" s="24"/>
      <c r="L667" s="80"/>
    </row>
    <row r="668" spans="1:12" ht="16.2" customHeight="1" thickBot="1" x14ac:dyDescent="0.35">
      <c r="A668" s="80" t="s">
        <v>854</v>
      </c>
      <c r="B668" s="80" t="s">
        <v>855</v>
      </c>
      <c r="C668" s="80" t="s">
        <v>857</v>
      </c>
      <c r="D668" s="80" t="s">
        <v>1258</v>
      </c>
      <c r="E668" s="80">
        <v>9</v>
      </c>
      <c r="F668" s="80">
        <v>9</v>
      </c>
      <c r="G668" s="80">
        <f t="shared" si="20"/>
        <v>0</v>
      </c>
      <c r="H668" s="80"/>
      <c r="I668" s="80"/>
      <c r="J668" s="80">
        <f t="shared" si="21"/>
        <v>0</v>
      </c>
      <c r="K668" s="80"/>
      <c r="L668" s="80"/>
    </row>
    <row r="669" spans="1:12" ht="16.2" customHeight="1" thickBot="1" x14ac:dyDescent="0.35">
      <c r="A669" s="80" t="s">
        <v>858</v>
      </c>
      <c r="B669" s="80" t="s">
        <v>82</v>
      </c>
      <c r="C669" s="80" t="s">
        <v>860</v>
      </c>
      <c r="D669" s="80" t="s">
        <v>1258</v>
      </c>
      <c r="E669" s="80"/>
      <c r="F669" s="80"/>
      <c r="G669" s="80">
        <f t="shared" si="20"/>
        <v>0</v>
      </c>
      <c r="H669" s="80">
        <v>37</v>
      </c>
      <c r="I669" s="80">
        <v>37</v>
      </c>
      <c r="J669" s="80">
        <f t="shared" si="21"/>
        <v>0</v>
      </c>
      <c r="K669" s="24"/>
      <c r="L669" s="80"/>
    </row>
    <row r="670" spans="1:12" ht="16.2" customHeight="1" thickBot="1" x14ac:dyDescent="0.35">
      <c r="A670" s="80" t="s">
        <v>858</v>
      </c>
      <c r="B670" s="80" t="s">
        <v>82</v>
      </c>
      <c r="C670" s="80" t="s">
        <v>859</v>
      </c>
      <c r="D670" s="80" t="s">
        <v>1258</v>
      </c>
      <c r="E670" s="80">
        <v>38</v>
      </c>
      <c r="F670" s="80">
        <v>38</v>
      </c>
      <c r="G670" s="80">
        <f t="shared" si="20"/>
        <v>0</v>
      </c>
      <c r="H670" s="80"/>
      <c r="I670" s="80"/>
      <c r="J670" s="80">
        <f t="shared" si="21"/>
        <v>0</v>
      </c>
      <c r="K670" s="80"/>
      <c r="L670" s="80"/>
    </row>
    <row r="671" spans="1:12" ht="16.2" customHeight="1" thickBot="1" x14ac:dyDescent="0.35">
      <c r="A671" s="80" t="s">
        <v>862</v>
      </c>
      <c r="B671" s="80" t="s">
        <v>863</v>
      </c>
      <c r="C671" s="80" t="s">
        <v>865</v>
      </c>
      <c r="D671" s="80" t="s">
        <v>1258</v>
      </c>
      <c r="E671" s="80"/>
      <c r="F671" s="80"/>
      <c r="G671" s="80">
        <f t="shared" si="20"/>
        <v>0</v>
      </c>
      <c r="H671" s="156">
        <v>32</v>
      </c>
      <c r="I671" s="156">
        <v>32</v>
      </c>
      <c r="J671" s="80">
        <f t="shared" si="21"/>
        <v>0</v>
      </c>
      <c r="K671" s="24"/>
      <c r="L671" s="80"/>
    </row>
    <row r="672" spans="1:12" ht="16.2" customHeight="1" thickBot="1" x14ac:dyDescent="0.35">
      <c r="A672" s="80" t="s">
        <v>862</v>
      </c>
      <c r="B672" s="80" t="s">
        <v>863</v>
      </c>
      <c r="C672" s="80" t="s">
        <v>864</v>
      </c>
      <c r="D672" s="80" t="s">
        <v>1258</v>
      </c>
      <c r="E672" s="156">
        <v>30</v>
      </c>
      <c r="F672" s="156">
        <v>30</v>
      </c>
      <c r="G672" s="80">
        <f t="shared" si="20"/>
        <v>0</v>
      </c>
      <c r="H672" s="80"/>
      <c r="I672" s="80"/>
      <c r="J672" s="80">
        <f t="shared" si="21"/>
        <v>0</v>
      </c>
      <c r="K672" s="80"/>
      <c r="L672" s="80"/>
    </row>
    <row r="673" spans="1:12" ht="16.2" customHeight="1" thickBot="1" x14ac:dyDescent="0.35">
      <c r="A673" s="80" t="s">
        <v>866</v>
      </c>
      <c r="B673" s="80" t="s">
        <v>867</v>
      </c>
      <c r="C673" s="80" t="s">
        <v>2465</v>
      </c>
      <c r="D673" s="80" t="s">
        <v>1258</v>
      </c>
      <c r="E673" s="80"/>
      <c r="F673" s="80"/>
      <c r="G673" s="80">
        <f t="shared" si="20"/>
        <v>0</v>
      </c>
      <c r="H673" s="80">
        <v>21</v>
      </c>
      <c r="I673" s="80">
        <v>21</v>
      </c>
      <c r="J673" s="80">
        <f t="shared" si="21"/>
        <v>0</v>
      </c>
      <c r="K673" s="24"/>
      <c r="L673" s="80"/>
    </row>
    <row r="674" spans="1:12" ht="16.2" customHeight="1" thickBot="1" x14ac:dyDescent="0.35">
      <c r="A674" s="80" t="s">
        <v>866</v>
      </c>
      <c r="B674" s="80" t="s">
        <v>867</v>
      </c>
      <c r="C674" s="80" t="s">
        <v>2466</v>
      </c>
      <c r="D674" s="80" t="s">
        <v>1258</v>
      </c>
      <c r="E674" s="80">
        <v>33</v>
      </c>
      <c r="F674" s="80">
        <v>33</v>
      </c>
      <c r="G674" s="80">
        <f t="shared" si="20"/>
        <v>0</v>
      </c>
      <c r="H674" s="80"/>
      <c r="I674" s="80"/>
      <c r="J674" s="80">
        <f t="shared" si="21"/>
        <v>0</v>
      </c>
      <c r="K674" s="80"/>
      <c r="L674" s="80"/>
    </row>
    <row r="675" spans="1:12" ht="16.2" customHeight="1" thickBot="1" x14ac:dyDescent="0.35">
      <c r="A675" s="80" t="s">
        <v>868</v>
      </c>
      <c r="B675" s="80" t="s">
        <v>869</v>
      </c>
      <c r="C675" s="80" t="s">
        <v>871</v>
      </c>
      <c r="D675" s="80" t="s">
        <v>1258</v>
      </c>
      <c r="E675" s="80">
        <v>7</v>
      </c>
      <c r="F675" s="80">
        <v>7</v>
      </c>
      <c r="G675" s="80">
        <f t="shared" si="20"/>
        <v>0</v>
      </c>
      <c r="H675" s="80"/>
      <c r="I675" s="80"/>
      <c r="J675" s="80">
        <f t="shared" si="21"/>
        <v>0</v>
      </c>
      <c r="K675" s="24"/>
      <c r="L675" s="80"/>
    </row>
    <row r="676" spans="1:12" ht="16.2" customHeight="1" thickBot="1" x14ac:dyDescent="0.35">
      <c r="A676" s="80" t="s">
        <v>868</v>
      </c>
      <c r="B676" s="80" t="s">
        <v>869</v>
      </c>
      <c r="C676" s="80" t="s">
        <v>870</v>
      </c>
      <c r="D676" s="80" t="s">
        <v>1258</v>
      </c>
      <c r="E676" s="80"/>
      <c r="F676" s="80"/>
      <c r="G676" s="80">
        <f t="shared" si="20"/>
        <v>0</v>
      </c>
      <c r="H676" s="80"/>
      <c r="I676" s="80"/>
      <c r="J676" s="80">
        <f t="shared" si="21"/>
        <v>0</v>
      </c>
      <c r="K676" s="80"/>
      <c r="L676" s="80"/>
    </row>
    <row r="677" spans="1:12" ht="16.2" customHeight="1" thickBot="1" x14ac:dyDescent="0.35">
      <c r="A677" s="80" t="s">
        <v>872</v>
      </c>
      <c r="B677" s="80" t="s">
        <v>873</v>
      </c>
      <c r="C677" s="80" t="s">
        <v>2467</v>
      </c>
      <c r="D677" s="80" t="s">
        <v>1258</v>
      </c>
      <c r="E677" s="80"/>
      <c r="F677" s="80"/>
      <c r="G677" s="80">
        <f t="shared" si="20"/>
        <v>0</v>
      </c>
      <c r="H677" s="80">
        <v>29</v>
      </c>
      <c r="I677" s="80">
        <v>29</v>
      </c>
      <c r="J677" s="80">
        <f t="shared" si="21"/>
        <v>0</v>
      </c>
      <c r="K677" s="24"/>
      <c r="L677" s="80"/>
    </row>
    <row r="678" spans="1:12" ht="16.2" customHeight="1" thickBot="1" x14ac:dyDescent="0.35">
      <c r="A678" s="80" t="s">
        <v>872</v>
      </c>
      <c r="B678" s="80" t="s">
        <v>873</v>
      </c>
      <c r="C678" s="80" t="s">
        <v>2468</v>
      </c>
      <c r="D678" s="80" t="s">
        <v>1258</v>
      </c>
      <c r="E678" s="80">
        <v>35</v>
      </c>
      <c r="F678" s="80">
        <v>35</v>
      </c>
      <c r="G678" s="80">
        <f t="shared" si="20"/>
        <v>0</v>
      </c>
      <c r="H678" s="80"/>
      <c r="I678" s="80"/>
      <c r="J678" s="80">
        <f t="shared" si="21"/>
        <v>0</v>
      </c>
      <c r="K678" s="80"/>
      <c r="L678" s="80"/>
    </row>
    <row r="679" spans="1:12" ht="16.2" customHeight="1" thickBot="1" x14ac:dyDescent="0.35">
      <c r="A679" s="80" t="s">
        <v>875</v>
      </c>
      <c r="B679" s="80" t="s">
        <v>876</v>
      </c>
      <c r="C679" s="80" t="s">
        <v>2160</v>
      </c>
      <c r="D679" s="80" t="s">
        <v>1258</v>
      </c>
      <c r="E679" s="80">
        <v>21</v>
      </c>
      <c r="F679" s="80">
        <v>21</v>
      </c>
      <c r="G679" s="80">
        <f t="shared" si="20"/>
        <v>0</v>
      </c>
      <c r="H679" s="80"/>
      <c r="I679" s="80"/>
      <c r="J679" s="80">
        <f t="shared" si="21"/>
        <v>0</v>
      </c>
      <c r="K679" s="24"/>
      <c r="L679" s="80"/>
    </row>
    <row r="680" spans="1:12" ht="16.2" customHeight="1" thickBot="1" x14ac:dyDescent="0.35">
      <c r="A680" s="80" t="s">
        <v>875</v>
      </c>
      <c r="B680" s="80" t="s">
        <v>876</v>
      </c>
      <c r="C680" s="80" t="s">
        <v>2159</v>
      </c>
      <c r="D680" s="80" t="s">
        <v>1258</v>
      </c>
      <c r="E680" s="80"/>
      <c r="F680" s="80"/>
      <c r="G680" s="80">
        <f t="shared" si="20"/>
        <v>0</v>
      </c>
      <c r="H680" s="80">
        <v>15</v>
      </c>
      <c r="I680" s="80">
        <v>15</v>
      </c>
      <c r="J680" s="80">
        <f t="shared" si="21"/>
        <v>0</v>
      </c>
      <c r="K680" s="80"/>
      <c r="L680" s="80"/>
    </row>
    <row r="681" spans="1:12" ht="16.2" customHeight="1" thickBot="1" x14ac:dyDescent="0.35">
      <c r="A681" s="80" t="s">
        <v>878</v>
      </c>
      <c r="B681" s="80" t="s">
        <v>879</v>
      </c>
      <c r="C681" s="80" t="s">
        <v>2469</v>
      </c>
      <c r="D681" s="80" t="s">
        <v>1258</v>
      </c>
      <c r="E681" s="80">
        <v>35</v>
      </c>
      <c r="F681" s="80">
        <v>35</v>
      </c>
      <c r="G681" s="80">
        <f t="shared" si="20"/>
        <v>0</v>
      </c>
      <c r="H681" s="80"/>
      <c r="I681" s="80"/>
      <c r="J681" s="80">
        <f t="shared" si="21"/>
        <v>0</v>
      </c>
      <c r="K681" s="24"/>
      <c r="L681" s="80"/>
    </row>
    <row r="682" spans="1:12" ht="16.2" customHeight="1" thickBot="1" x14ac:dyDescent="0.35">
      <c r="A682" s="80" t="s">
        <v>878</v>
      </c>
      <c r="B682" s="80" t="s">
        <v>879</v>
      </c>
      <c r="C682" s="80" t="s">
        <v>2470</v>
      </c>
      <c r="D682" s="80" t="s">
        <v>1258</v>
      </c>
      <c r="E682" s="80"/>
      <c r="F682" s="80"/>
      <c r="G682" s="80">
        <f t="shared" si="20"/>
        <v>0</v>
      </c>
      <c r="H682" s="80">
        <v>17</v>
      </c>
      <c r="I682" s="80">
        <v>17</v>
      </c>
      <c r="J682" s="80">
        <f t="shared" si="21"/>
        <v>0</v>
      </c>
      <c r="K682" s="80"/>
      <c r="L682" s="80"/>
    </row>
    <row r="683" spans="1:12" ht="16.2" customHeight="1" thickBot="1" x14ac:dyDescent="0.35">
      <c r="A683" s="80" t="s">
        <v>880</v>
      </c>
      <c r="B683" s="80" t="s">
        <v>881</v>
      </c>
      <c r="C683" s="80" t="s">
        <v>883</v>
      </c>
      <c r="D683" s="80" t="s">
        <v>1258</v>
      </c>
      <c r="E683" s="80"/>
      <c r="F683" s="80"/>
      <c r="G683" s="80">
        <f t="shared" si="20"/>
        <v>0</v>
      </c>
      <c r="H683" s="156">
        <v>8</v>
      </c>
      <c r="I683" s="156">
        <v>8</v>
      </c>
      <c r="J683" s="80">
        <f t="shared" si="21"/>
        <v>0</v>
      </c>
      <c r="K683" s="24"/>
      <c r="L683" s="80"/>
    </row>
    <row r="684" spans="1:12" ht="16.2" customHeight="1" thickBot="1" x14ac:dyDescent="0.35">
      <c r="A684" s="80" t="s">
        <v>880</v>
      </c>
      <c r="B684" s="80" t="s">
        <v>881</v>
      </c>
      <c r="C684" s="80" t="s">
        <v>882</v>
      </c>
      <c r="D684" s="80" t="s">
        <v>1258</v>
      </c>
      <c r="E684" s="156">
        <v>19</v>
      </c>
      <c r="F684" s="156">
        <v>19</v>
      </c>
      <c r="G684" s="80">
        <f t="shared" si="20"/>
        <v>0</v>
      </c>
      <c r="H684" s="80"/>
      <c r="I684" s="80"/>
      <c r="J684" s="80">
        <f t="shared" si="21"/>
        <v>0</v>
      </c>
      <c r="K684" s="80"/>
      <c r="L684" s="80"/>
    </row>
    <row r="685" spans="1:12" ht="16.2" customHeight="1" thickBot="1" x14ac:dyDescent="0.35">
      <c r="A685" s="80" t="s">
        <v>885</v>
      </c>
      <c r="B685" s="80" t="s">
        <v>886</v>
      </c>
      <c r="C685" s="80" t="s">
        <v>888</v>
      </c>
      <c r="D685" s="80" t="s">
        <v>1258</v>
      </c>
      <c r="E685" s="80">
        <v>1</v>
      </c>
      <c r="F685" s="80">
        <v>1</v>
      </c>
      <c r="G685" s="80">
        <f t="shared" si="20"/>
        <v>0</v>
      </c>
      <c r="H685" s="80"/>
      <c r="I685" s="80"/>
      <c r="J685" s="80">
        <f t="shared" si="21"/>
        <v>0</v>
      </c>
      <c r="K685" s="24"/>
      <c r="L685" s="80"/>
    </row>
    <row r="686" spans="1:12" ht="16.2" customHeight="1" thickBot="1" x14ac:dyDescent="0.35">
      <c r="A686" s="80" t="s">
        <v>885</v>
      </c>
      <c r="B686" s="80" t="s">
        <v>886</v>
      </c>
      <c r="C686" s="80" t="s">
        <v>887</v>
      </c>
      <c r="D686" s="80" t="s">
        <v>1258</v>
      </c>
      <c r="E686" s="80"/>
      <c r="F686" s="80"/>
      <c r="G686" s="80">
        <f t="shared" si="20"/>
        <v>0</v>
      </c>
      <c r="H686" s="80"/>
      <c r="I686" s="80"/>
      <c r="J686" s="80">
        <f t="shared" si="21"/>
        <v>0</v>
      </c>
      <c r="K686" s="80"/>
      <c r="L686" s="80"/>
    </row>
    <row r="687" spans="1:12" ht="16.2" customHeight="1" thickBot="1" x14ac:dyDescent="0.35">
      <c r="A687" s="80" t="s">
        <v>889</v>
      </c>
      <c r="B687" s="80" t="s">
        <v>890</v>
      </c>
      <c r="C687" s="80" t="s">
        <v>891</v>
      </c>
      <c r="D687" s="80" t="s">
        <v>1258</v>
      </c>
      <c r="E687" s="80"/>
      <c r="F687" s="80"/>
      <c r="G687" s="80">
        <f t="shared" si="20"/>
        <v>0</v>
      </c>
      <c r="H687" s="80">
        <v>32</v>
      </c>
      <c r="I687" s="80">
        <v>32</v>
      </c>
      <c r="J687" s="80">
        <f t="shared" si="21"/>
        <v>0</v>
      </c>
      <c r="K687" s="24"/>
      <c r="L687" s="80"/>
    </row>
    <row r="688" spans="1:12" ht="16.2" customHeight="1" thickBot="1" x14ac:dyDescent="0.35">
      <c r="A688" s="80" t="s">
        <v>889</v>
      </c>
      <c r="B688" s="80" t="s">
        <v>890</v>
      </c>
      <c r="C688" s="80" t="s">
        <v>892</v>
      </c>
      <c r="D688" s="80" t="s">
        <v>1258</v>
      </c>
      <c r="E688" s="80">
        <v>41</v>
      </c>
      <c r="F688" s="80">
        <v>41</v>
      </c>
      <c r="G688" s="80">
        <f t="shared" si="20"/>
        <v>0</v>
      </c>
      <c r="H688" s="80"/>
      <c r="I688" s="80"/>
      <c r="J688" s="80">
        <f t="shared" si="21"/>
        <v>0</v>
      </c>
      <c r="K688" s="80"/>
      <c r="L688" s="80"/>
    </row>
    <row r="689" spans="1:12" ht="16.2" customHeight="1" thickBot="1" x14ac:dyDescent="0.35">
      <c r="A689" s="80" t="s">
        <v>893</v>
      </c>
      <c r="B689" s="80" t="s">
        <v>1310</v>
      </c>
      <c r="C689" s="80" t="s">
        <v>2471</v>
      </c>
      <c r="D689" s="80"/>
      <c r="E689" s="80">
        <v>21</v>
      </c>
      <c r="F689" s="80">
        <v>21</v>
      </c>
      <c r="G689" s="80">
        <f t="shared" si="20"/>
        <v>0</v>
      </c>
      <c r="H689" s="80"/>
      <c r="I689" s="80"/>
      <c r="J689" s="80">
        <f t="shared" si="21"/>
        <v>0</v>
      </c>
      <c r="K689" s="24"/>
      <c r="L689" s="80"/>
    </row>
    <row r="690" spans="1:12" ht="16.2" customHeight="1" thickBot="1" x14ac:dyDescent="0.35">
      <c r="A690" s="80" t="s">
        <v>893</v>
      </c>
      <c r="B690" s="80" t="s">
        <v>1310</v>
      </c>
      <c r="C690" s="80" t="s">
        <v>2472</v>
      </c>
      <c r="D690" s="80"/>
      <c r="E690" s="80"/>
      <c r="F690" s="80"/>
      <c r="G690" s="80">
        <f t="shared" si="20"/>
        <v>0</v>
      </c>
      <c r="H690" s="80">
        <v>12</v>
      </c>
      <c r="I690" s="80">
        <v>12</v>
      </c>
      <c r="J690" s="80">
        <f t="shared" si="21"/>
        <v>0</v>
      </c>
      <c r="K690" s="80"/>
      <c r="L690" s="80"/>
    </row>
    <row r="691" spans="1:12" ht="16.2" customHeight="1" thickBot="1" x14ac:dyDescent="0.35">
      <c r="A691" s="80" t="s">
        <v>894</v>
      </c>
      <c r="B691" s="80" t="s">
        <v>895</v>
      </c>
      <c r="C691" s="80" t="s">
        <v>897</v>
      </c>
      <c r="D691" s="80" t="s">
        <v>1258</v>
      </c>
      <c r="E691" s="80">
        <v>6</v>
      </c>
      <c r="F691" s="80">
        <v>6</v>
      </c>
      <c r="G691" s="80">
        <f t="shared" si="20"/>
        <v>0</v>
      </c>
      <c r="H691" s="80"/>
      <c r="I691" s="80"/>
      <c r="J691" s="80">
        <f t="shared" si="21"/>
        <v>0</v>
      </c>
      <c r="K691" s="24"/>
      <c r="L691" s="80"/>
    </row>
    <row r="692" spans="1:12" ht="16.2" customHeight="1" thickBot="1" x14ac:dyDescent="0.35">
      <c r="A692" s="80" t="s">
        <v>894</v>
      </c>
      <c r="B692" s="80" t="s">
        <v>895</v>
      </c>
      <c r="C692" s="80" t="s">
        <v>896</v>
      </c>
      <c r="D692" s="80" t="s">
        <v>1258</v>
      </c>
      <c r="E692" s="80"/>
      <c r="F692" s="80"/>
      <c r="G692" s="80">
        <f t="shared" si="20"/>
        <v>0</v>
      </c>
      <c r="H692" s="80">
        <v>2</v>
      </c>
      <c r="I692" s="80">
        <v>2</v>
      </c>
      <c r="J692" s="80">
        <f t="shared" si="21"/>
        <v>0</v>
      </c>
      <c r="K692" s="80"/>
      <c r="L692" s="80"/>
    </row>
    <row r="693" spans="1:12" ht="16.2" customHeight="1" thickBot="1" x14ac:dyDescent="0.35">
      <c r="A693" s="80" t="s">
        <v>898</v>
      </c>
      <c r="B693" s="80" t="s">
        <v>101</v>
      </c>
      <c r="C693" s="80" t="s">
        <v>899</v>
      </c>
      <c r="D693" s="80" t="s">
        <v>1258</v>
      </c>
      <c r="E693" s="80">
        <v>34</v>
      </c>
      <c r="F693" s="80">
        <v>34</v>
      </c>
      <c r="G693" s="80">
        <f t="shared" si="20"/>
        <v>0</v>
      </c>
      <c r="H693" s="80"/>
      <c r="I693" s="80"/>
      <c r="J693" s="80">
        <f t="shared" si="21"/>
        <v>0</v>
      </c>
      <c r="K693" s="24"/>
      <c r="L693" s="80"/>
    </row>
    <row r="694" spans="1:12" ht="16.2" customHeight="1" thickBot="1" x14ac:dyDescent="0.35">
      <c r="A694" s="80" t="s">
        <v>898</v>
      </c>
      <c r="B694" s="80" t="s">
        <v>101</v>
      </c>
      <c r="C694" s="80" t="s">
        <v>2473</v>
      </c>
      <c r="D694" s="80"/>
      <c r="E694" s="80"/>
      <c r="F694" s="80"/>
      <c r="G694" s="80">
        <f t="shared" si="20"/>
        <v>0</v>
      </c>
      <c r="H694" s="80">
        <v>2</v>
      </c>
      <c r="I694" s="80">
        <v>2</v>
      </c>
      <c r="J694" s="80">
        <f t="shared" si="21"/>
        <v>0</v>
      </c>
      <c r="K694" s="80"/>
      <c r="L694" s="80"/>
    </row>
    <row r="695" spans="1:12" ht="16.2" customHeight="1" thickBot="1" x14ac:dyDescent="0.35">
      <c r="A695" s="80" t="s">
        <v>902</v>
      </c>
      <c r="B695" s="80" t="s">
        <v>903</v>
      </c>
      <c r="C695" s="80" t="s">
        <v>905</v>
      </c>
      <c r="D695" s="80" t="s">
        <v>1258</v>
      </c>
      <c r="E695" s="80">
        <v>12</v>
      </c>
      <c r="F695" s="80">
        <v>12</v>
      </c>
      <c r="G695" s="80">
        <f t="shared" si="20"/>
        <v>0</v>
      </c>
      <c r="H695" s="80"/>
      <c r="I695" s="80"/>
      <c r="J695" s="80">
        <f t="shared" si="21"/>
        <v>0</v>
      </c>
      <c r="K695" s="24"/>
      <c r="L695" s="80"/>
    </row>
    <row r="696" spans="1:12" ht="16.2" customHeight="1" thickBot="1" x14ac:dyDescent="0.35">
      <c r="A696" s="80" t="s">
        <v>902</v>
      </c>
      <c r="B696" s="80" t="s">
        <v>903</v>
      </c>
      <c r="C696" s="80" t="s">
        <v>904</v>
      </c>
      <c r="D696" s="80" t="s">
        <v>1258</v>
      </c>
      <c r="E696" s="80"/>
      <c r="F696" s="80"/>
      <c r="G696" s="80">
        <f t="shared" si="20"/>
        <v>0</v>
      </c>
      <c r="H696" s="80">
        <v>12</v>
      </c>
      <c r="I696" s="80">
        <v>12</v>
      </c>
      <c r="J696" s="80">
        <f t="shared" si="21"/>
        <v>0</v>
      </c>
      <c r="K696" s="80"/>
      <c r="L696" s="80"/>
    </row>
    <row r="697" spans="1:12" ht="16.2" customHeight="1" thickBot="1" x14ac:dyDescent="0.35">
      <c r="A697" s="80" t="s">
        <v>907</v>
      </c>
      <c r="B697" s="80" t="s">
        <v>908</v>
      </c>
      <c r="C697" s="80" t="s">
        <v>909</v>
      </c>
      <c r="D697" s="80" t="s">
        <v>1258</v>
      </c>
      <c r="E697" s="80"/>
      <c r="F697" s="80"/>
      <c r="G697" s="80">
        <f t="shared" si="20"/>
        <v>0</v>
      </c>
      <c r="H697" s="80">
        <v>9</v>
      </c>
      <c r="I697" s="80">
        <v>9</v>
      </c>
      <c r="J697" s="80">
        <f t="shared" si="21"/>
        <v>0</v>
      </c>
      <c r="K697" s="24"/>
      <c r="L697" s="80"/>
    </row>
    <row r="698" spans="1:12" ht="16.2" customHeight="1" thickBot="1" x14ac:dyDescent="0.35">
      <c r="A698" s="80" t="s">
        <v>907</v>
      </c>
      <c r="B698" s="80" t="s">
        <v>908</v>
      </c>
      <c r="C698" s="80" t="s">
        <v>910</v>
      </c>
      <c r="D698" s="80" t="s">
        <v>1258</v>
      </c>
      <c r="E698" s="80">
        <v>17</v>
      </c>
      <c r="F698" s="80">
        <v>17</v>
      </c>
      <c r="G698" s="80">
        <f t="shared" si="20"/>
        <v>0</v>
      </c>
      <c r="H698" s="80"/>
      <c r="I698" s="80"/>
      <c r="J698" s="80">
        <f t="shared" si="21"/>
        <v>0</v>
      </c>
      <c r="K698" s="80"/>
      <c r="L698" s="80"/>
    </row>
    <row r="699" spans="1:12" ht="16.2" customHeight="1" thickBot="1" x14ac:dyDescent="0.35">
      <c r="A699" s="80" t="s">
        <v>912</v>
      </c>
      <c r="B699" s="80" t="s">
        <v>913</v>
      </c>
      <c r="C699" s="80" t="s">
        <v>915</v>
      </c>
      <c r="D699" s="80" t="s">
        <v>1258</v>
      </c>
      <c r="E699" s="156">
        <v>24</v>
      </c>
      <c r="F699" s="156">
        <v>24</v>
      </c>
      <c r="G699" s="80">
        <f t="shared" si="20"/>
        <v>0</v>
      </c>
      <c r="H699" s="80"/>
      <c r="I699" s="80"/>
      <c r="J699" s="80">
        <f t="shared" si="21"/>
        <v>0</v>
      </c>
      <c r="K699" s="24"/>
      <c r="L699" s="80"/>
    </row>
    <row r="700" spans="1:12" ht="16.2" customHeight="1" thickBot="1" x14ac:dyDescent="0.35">
      <c r="A700" s="80" t="s">
        <v>912</v>
      </c>
      <c r="B700" s="80" t="s">
        <v>913</v>
      </c>
      <c r="C700" s="80" t="s">
        <v>914</v>
      </c>
      <c r="D700" s="80" t="s">
        <v>1258</v>
      </c>
      <c r="E700" s="80"/>
      <c r="F700" s="80"/>
      <c r="G700" s="80">
        <f t="shared" si="20"/>
        <v>0</v>
      </c>
      <c r="H700" s="156">
        <v>11</v>
      </c>
      <c r="I700" s="156">
        <v>11</v>
      </c>
      <c r="J700" s="80">
        <f t="shared" si="21"/>
        <v>0</v>
      </c>
      <c r="K700" s="80"/>
      <c r="L700" s="80"/>
    </row>
    <row r="701" spans="1:12" ht="16.2" customHeight="1" thickBot="1" x14ac:dyDescent="0.35">
      <c r="A701" s="80" t="s">
        <v>921</v>
      </c>
      <c r="B701" s="80" t="s">
        <v>922</v>
      </c>
      <c r="C701" s="80" t="s">
        <v>2474</v>
      </c>
      <c r="D701" s="80" t="s">
        <v>1258</v>
      </c>
      <c r="E701" s="80"/>
      <c r="F701" s="80"/>
      <c r="G701" s="80">
        <f t="shared" si="20"/>
        <v>0</v>
      </c>
      <c r="H701" s="80">
        <v>31</v>
      </c>
      <c r="I701" s="80">
        <v>31</v>
      </c>
      <c r="J701" s="80">
        <f t="shared" si="21"/>
        <v>0</v>
      </c>
      <c r="K701" s="24"/>
      <c r="L701" s="80"/>
    </row>
    <row r="702" spans="1:12" ht="16.2" customHeight="1" thickBot="1" x14ac:dyDescent="0.35">
      <c r="A702" s="80" t="s">
        <v>921</v>
      </c>
      <c r="B702" s="80" t="s">
        <v>922</v>
      </c>
      <c r="C702" s="80" t="s">
        <v>2475</v>
      </c>
      <c r="D702" s="80" t="s">
        <v>1258</v>
      </c>
      <c r="E702" s="80">
        <v>48</v>
      </c>
      <c r="F702" s="80">
        <v>48</v>
      </c>
      <c r="G702" s="80">
        <f t="shared" si="20"/>
        <v>0</v>
      </c>
      <c r="H702" s="80"/>
      <c r="I702" s="80"/>
      <c r="J702" s="80">
        <f t="shared" si="21"/>
        <v>0</v>
      </c>
      <c r="K702" s="80"/>
      <c r="L702" s="80"/>
    </row>
    <row r="703" spans="1:12" ht="16.2" customHeight="1" thickBot="1" x14ac:dyDescent="0.35">
      <c r="A703" s="80" t="s">
        <v>924</v>
      </c>
      <c r="B703" s="80" t="s">
        <v>925</v>
      </c>
      <c r="C703" s="80" t="s">
        <v>2476</v>
      </c>
      <c r="D703" s="80" t="s">
        <v>1258</v>
      </c>
      <c r="E703" s="80"/>
      <c r="F703" s="80"/>
      <c r="G703" s="80">
        <f t="shared" si="20"/>
        <v>0</v>
      </c>
      <c r="H703" s="80">
        <v>46</v>
      </c>
      <c r="I703" s="80">
        <v>46</v>
      </c>
      <c r="J703" s="80">
        <f t="shared" si="21"/>
        <v>0</v>
      </c>
      <c r="K703" s="24"/>
      <c r="L703" s="80"/>
    </row>
    <row r="704" spans="1:12" ht="16.2" customHeight="1" thickBot="1" x14ac:dyDescent="0.35">
      <c r="A704" s="80" t="s">
        <v>924</v>
      </c>
      <c r="B704" s="80" t="s">
        <v>925</v>
      </c>
      <c r="C704" s="80" t="s">
        <v>2477</v>
      </c>
      <c r="D704" s="80" t="s">
        <v>1258</v>
      </c>
      <c r="E704" s="80">
        <v>37</v>
      </c>
      <c r="F704" s="80">
        <v>37</v>
      </c>
      <c r="G704" s="80">
        <f t="shared" si="20"/>
        <v>0</v>
      </c>
      <c r="H704" s="80"/>
      <c r="I704" s="80"/>
      <c r="J704" s="80">
        <f t="shared" si="21"/>
        <v>0</v>
      </c>
      <c r="K704" s="80"/>
      <c r="L704" s="80"/>
    </row>
    <row r="705" spans="1:12" ht="16.2" customHeight="1" thickBot="1" x14ac:dyDescent="0.35">
      <c r="A705" s="80" t="s">
        <v>929</v>
      </c>
      <c r="B705" s="80" t="s">
        <v>930</v>
      </c>
      <c r="C705" s="80" t="s">
        <v>932</v>
      </c>
      <c r="D705" s="80" t="s">
        <v>1258</v>
      </c>
      <c r="E705" s="80">
        <v>14</v>
      </c>
      <c r="F705" s="80">
        <v>14</v>
      </c>
      <c r="G705" s="80">
        <f t="shared" si="20"/>
        <v>0</v>
      </c>
      <c r="H705" s="80"/>
      <c r="I705" s="80"/>
      <c r="J705" s="80">
        <f t="shared" si="21"/>
        <v>0</v>
      </c>
      <c r="K705" s="24"/>
      <c r="L705" s="80"/>
    </row>
    <row r="706" spans="1:12" ht="16.2" customHeight="1" thickBot="1" x14ac:dyDescent="0.35">
      <c r="A706" s="80" t="s">
        <v>929</v>
      </c>
      <c r="B706" s="80" t="s">
        <v>930</v>
      </c>
      <c r="C706" s="80" t="s">
        <v>931</v>
      </c>
      <c r="D706" s="80" t="s">
        <v>1258</v>
      </c>
      <c r="E706" s="80"/>
      <c r="F706" s="80"/>
      <c r="G706" s="80">
        <f t="shared" si="20"/>
        <v>0</v>
      </c>
      <c r="H706" s="80">
        <v>3</v>
      </c>
      <c r="I706" s="80">
        <v>3</v>
      </c>
      <c r="J706" s="80">
        <f t="shared" si="21"/>
        <v>0</v>
      </c>
      <c r="K706" s="80"/>
      <c r="L706" s="80"/>
    </row>
    <row r="707" spans="1:12" ht="16.2" customHeight="1" thickBot="1" x14ac:dyDescent="0.35">
      <c r="A707" s="80" t="s">
        <v>935</v>
      </c>
      <c r="B707" s="80" t="s">
        <v>936</v>
      </c>
      <c r="C707" s="80" t="s">
        <v>938</v>
      </c>
      <c r="D707" s="80" t="s">
        <v>1258</v>
      </c>
      <c r="E707" s="80"/>
      <c r="F707" s="80"/>
      <c r="G707" s="80">
        <f t="shared" si="20"/>
        <v>0</v>
      </c>
      <c r="H707" s="80"/>
      <c r="I707" s="80"/>
      <c r="J707" s="80">
        <f t="shared" si="21"/>
        <v>0</v>
      </c>
      <c r="K707" s="24"/>
      <c r="L707" s="80"/>
    </row>
    <row r="708" spans="1:12" ht="16.2" customHeight="1" thickBot="1" x14ac:dyDescent="0.35">
      <c r="A708" s="80" t="s">
        <v>935</v>
      </c>
      <c r="B708" s="80" t="s">
        <v>936</v>
      </c>
      <c r="C708" s="80" t="s">
        <v>937</v>
      </c>
      <c r="D708" s="80" t="s">
        <v>1258</v>
      </c>
      <c r="E708" s="80"/>
      <c r="F708" s="80"/>
      <c r="G708" s="80">
        <f t="shared" si="20"/>
        <v>0</v>
      </c>
      <c r="H708" s="80"/>
      <c r="I708" s="80"/>
      <c r="J708" s="80">
        <f t="shared" si="21"/>
        <v>0</v>
      </c>
      <c r="K708" s="80"/>
      <c r="L708" s="80"/>
    </row>
    <row r="709" spans="1:12" ht="16.2" customHeight="1" thickBot="1" x14ac:dyDescent="0.35">
      <c r="A709" s="80" t="s">
        <v>935</v>
      </c>
      <c r="B709" s="80" t="s">
        <v>936</v>
      </c>
      <c r="C709" s="80" t="s">
        <v>939</v>
      </c>
      <c r="D709" s="80" t="s">
        <v>1258</v>
      </c>
      <c r="E709" s="80"/>
      <c r="F709" s="80"/>
      <c r="G709" s="80">
        <f t="shared" si="20"/>
        <v>0</v>
      </c>
      <c r="H709" s="80"/>
      <c r="I709" s="80"/>
      <c r="J709" s="80">
        <f t="shared" si="21"/>
        <v>0</v>
      </c>
      <c r="K709" s="80"/>
      <c r="L709" s="80"/>
    </row>
    <row r="710" spans="1:12" ht="16.2" customHeight="1" thickBot="1" x14ac:dyDescent="0.35">
      <c r="A710" s="80" t="s">
        <v>935</v>
      </c>
      <c r="B710" s="80" t="s">
        <v>936</v>
      </c>
      <c r="C710" s="80" t="s">
        <v>940</v>
      </c>
      <c r="D710" s="80" t="s">
        <v>1258</v>
      </c>
      <c r="E710" s="80"/>
      <c r="F710" s="80"/>
      <c r="G710" s="80">
        <f t="shared" si="20"/>
        <v>0</v>
      </c>
      <c r="H710" s="80"/>
      <c r="I710" s="80"/>
      <c r="J710" s="80">
        <f t="shared" si="21"/>
        <v>0</v>
      </c>
      <c r="K710" s="80"/>
      <c r="L710" s="80"/>
    </row>
    <row r="711" spans="1:12" ht="16.2" customHeight="1" thickBot="1" x14ac:dyDescent="0.35">
      <c r="A711" s="80" t="s">
        <v>941</v>
      </c>
      <c r="B711" s="80" t="s">
        <v>7</v>
      </c>
      <c r="C711" s="80" t="s">
        <v>943</v>
      </c>
      <c r="D711" s="80" t="s">
        <v>1258</v>
      </c>
      <c r="E711" s="80"/>
      <c r="F711" s="80"/>
      <c r="G711" s="80">
        <f t="shared" si="20"/>
        <v>0</v>
      </c>
      <c r="H711" s="80">
        <v>1</v>
      </c>
      <c r="I711" s="80">
        <v>1</v>
      </c>
      <c r="J711" s="80">
        <f t="shared" si="21"/>
        <v>0</v>
      </c>
      <c r="K711" s="24"/>
      <c r="L711" s="80"/>
    </row>
    <row r="712" spans="1:12" ht="16.2" customHeight="1" thickBot="1" x14ac:dyDescent="0.35">
      <c r="A712" s="80" t="s">
        <v>941</v>
      </c>
      <c r="B712" s="80" t="s">
        <v>7</v>
      </c>
      <c r="C712" s="80" t="s">
        <v>942</v>
      </c>
      <c r="D712" s="80" t="s">
        <v>1258</v>
      </c>
      <c r="E712" s="80">
        <v>4</v>
      </c>
      <c r="F712" s="80">
        <v>4</v>
      </c>
      <c r="G712" s="80">
        <f t="shared" ref="G712:G775" si="22">F712-E712</f>
        <v>0</v>
      </c>
      <c r="H712" s="80"/>
      <c r="I712" s="80"/>
      <c r="J712" s="80">
        <f t="shared" ref="J712:J775" si="23">I712-H712</f>
        <v>0</v>
      </c>
      <c r="K712" s="80"/>
      <c r="L712" s="80"/>
    </row>
    <row r="713" spans="1:12" ht="16.2" customHeight="1" thickBot="1" x14ac:dyDescent="0.35">
      <c r="A713" s="80" t="s">
        <v>944</v>
      </c>
      <c r="B713" s="80" t="s">
        <v>945</v>
      </c>
      <c r="C713" s="80" t="s">
        <v>946</v>
      </c>
      <c r="D713" s="80" t="s">
        <v>1258</v>
      </c>
      <c r="E713" s="80">
        <v>7</v>
      </c>
      <c r="F713" s="80">
        <v>7</v>
      </c>
      <c r="G713" s="80">
        <f t="shared" si="22"/>
        <v>0</v>
      </c>
      <c r="H713" s="80"/>
      <c r="I713" s="80"/>
      <c r="J713" s="80">
        <f t="shared" si="23"/>
        <v>0</v>
      </c>
      <c r="K713" s="24"/>
      <c r="L713" s="80"/>
    </row>
    <row r="714" spans="1:12" ht="16.2" customHeight="1" thickBot="1" x14ac:dyDescent="0.35">
      <c r="A714" s="80" t="s">
        <v>944</v>
      </c>
      <c r="B714" s="80" t="s">
        <v>945</v>
      </c>
      <c r="C714" s="80" t="s">
        <v>947</v>
      </c>
      <c r="D714" s="80" t="s">
        <v>1258</v>
      </c>
      <c r="E714" s="80"/>
      <c r="F714" s="80"/>
      <c r="G714" s="80">
        <f t="shared" si="22"/>
        <v>0</v>
      </c>
      <c r="H714" s="80"/>
      <c r="I714" s="80"/>
      <c r="J714" s="80">
        <f t="shared" si="23"/>
        <v>0</v>
      </c>
      <c r="K714" s="80"/>
      <c r="L714" s="80"/>
    </row>
    <row r="715" spans="1:12" ht="16.2" customHeight="1" thickBot="1" x14ac:dyDescent="0.35">
      <c r="A715" s="80" t="s">
        <v>948</v>
      </c>
      <c r="B715" s="80" t="s">
        <v>949</v>
      </c>
      <c r="C715" s="80" t="s">
        <v>950</v>
      </c>
      <c r="D715" s="80" t="s">
        <v>1258</v>
      </c>
      <c r="E715" s="80"/>
      <c r="F715" s="80"/>
      <c r="G715" s="80">
        <f t="shared" si="22"/>
        <v>0</v>
      </c>
      <c r="H715" s="80"/>
      <c r="I715" s="80"/>
      <c r="J715" s="80">
        <f t="shared" si="23"/>
        <v>0</v>
      </c>
      <c r="K715" s="24"/>
      <c r="L715" s="80"/>
    </row>
    <row r="716" spans="1:12" ht="16.2" customHeight="1" thickBot="1" x14ac:dyDescent="0.35">
      <c r="A716" s="80" t="s">
        <v>948</v>
      </c>
      <c r="B716" s="80" t="s">
        <v>949</v>
      </c>
      <c r="C716" s="80" t="s">
        <v>951</v>
      </c>
      <c r="D716" s="80" t="s">
        <v>1258</v>
      </c>
      <c r="E716" s="80"/>
      <c r="F716" s="80"/>
      <c r="G716" s="80">
        <f t="shared" si="22"/>
        <v>0</v>
      </c>
      <c r="H716" s="80"/>
      <c r="I716" s="80"/>
      <c r="J716" s="80">
        <f t="shared" si="23"/>
        <v>0</v>
      </c>
      <c r="K716" s="80"/>
      <c r="L716" s="80"/>
    </row>
    <row r="717" spans="1:12" ht="16.2" customHeight="1" thickBot="1" x14ac:dyDescent="0.35">
      <c r="A717" s="80" t="s">
        <v>952</v>
      </c>
      <c r="B717" s="80" t="s">
        <v>1251</v>
      </c>
      <c r="C717" s="80" t="s">
        <v>1266</v>
      </c>
      <c r="D717" s="80" t="s">
        <v>1258</v>
      </c>
      <c r="E717" s="80"/>
      <c r="F717" s="80"/>
      <c r="G717" s="80">
        <f t="shared" si="22"/>
        <v>0</v>
      </c>
      <c r="H717" s="80"/>
      <c r="I717" s="80"/>
      <c r="J717" s="80">
        <f t="shared" si="23"/>
        <v>0</v>
      </c>
      <c r="K717" s="24"/>
      <c r="L717" s="80"/>
    </row>
    <row r="718" spans="1:12" ht="16.2" customHeight="1" thickBot="1" x14ac:dyDescent="0.35">
      <c r="A718" s="80" t="s">
        <v>952</v>
      </c>
      <c r="B718" s="80" t="s">
        <v>1251</v>
      </c>
      <c r="C718" s="80" t="s">
        <v>1265</v>
      </c>
      <c r="D718" s="80" t="s">
        <v>1258</v>
      </c>
      <c r="E718" s="80"/>
      <c r="F718" s="80"/>
      <c r="G718" s="80">
        <f t="shared" si="22"/>
        <v>0</v>
      </c>
      <c r="H718" s="80"/>
      <c r="I718" s="80"/>
      <c r="J718" s="80">
        <f t="shared" si="23"/>
        <v>0</v>
      </c>
      <c r="K718" s="80"/>
      <c r="L718" s="80"/>
    </row>
    <row r="719" spans="1:12" ht="16.2" customHeight="1" thickBot="1" x14ac:dyDescent="0.35">
      <c r="A719" s="80" t="s">
        <v>953</v>
      </c>
      <c r="B719" s="80" t="s">
        <v>954</v>
      </c>
      <c r="C719" s="80" t="s">
        <v>956</v>
      </c>
      <c r="D719" s="80" t="s">
        <v>1258</v>
      </c>
      <c r="E719" s="80"/>
      <c r="F719" s="80"/>
      <c r="G719" s="80">
        <f t="shared" si="22"/>
        <v>0</v>
      </c>
      <c r="H719" s="80">
        <v>26</v>
      </c>
      <c r="I719" s="80">
        <v>26</v>
      </c>
      <c r="J719" s="80">
        <f t="shared" si="23"/>
        <v>0</v>
      </c>
      <c r="K719" s="24"/>
      <c r="L719" s="80"/>
    </row>
    <row r="720" spans="1:12" ht="16.2" customHeight="1" thickBot="1" x14ac:dyDescent="0.35">
      <c r="A720" s="80" t="s">
        <v>953</v>
      </c>
      <c r="B720" s="80" t="s">
        <v>954</v>
      </c>
      <c r="C720" s="80" t="s">
        <v>955</v>
      </c>
      <c r="D720" s="80" t="s">
        <v>1258</v>
      </c>
      <c r="E720" s="80">
        <v>32</v>
      </c>
      <c r="F720" s="80">
        <v>32</v>
      </c>
      <c r="G720" s="80">
        <f t="shared" si="22"/>
        <v>0</v>
      </c>
      <c r="H720" s="80"/>
      <c r="I720" s="80"/>
      <c r="J720" s="80">
        <f t="shared" si="23"/>
        <v>0</v>
      </c>
      <c r="K720" s="80"/>
      <c r="L720" s="80"/>
    </row>
    <row r="721" spans="1:12" ht="16.2" customHeight="1" thickBot="1" x14ac:dyDescent="0.35">
      <c r="A721" s="80" t="s">
        <v>957</v>
      </c>
      <c r="B721" s="80" t="s">
        <v>2</v>
      </c>
      <c r="C721" s="80" t="s">
        <v>958</v>
      </c>
      <c r="D721" s="80" t="s">
        <v>1258</v>
      </c>
      <c r="E721" s="80">
        <v>9</v>
      </c>
      <c r="F721" s="80">
        <v>9</v>
      </c>
      <c r="G721" s="80">
        <f t="shared" si="22"/>
        <v>0</v>
      </c>
      <c r="H721" s="80"/>
      <c r="I721" s="80"/>
      <c r="J721" s="80">
        <f t="shared" si="23"/>
        <v>0</v>
      </c>
      <c r="K721" s="24"/>
      <c r="L721" s="80"/>
    </row>
    <row r="722" spans="1:12" ht="16.2" customHeight="1" thickBot="1" x14ac:dyDescent="0.35">
      <c r="A722" s="80" t="s">
        <v>957</v>
      </c>
      <c r="B722" s="80" t="s">
        <v>2</v>
      </c>
      <c r="C722" s="80" t="s">
        <v>959</v>
      </c>
      <c r="D722" s="80" t="s">
        <v>1258</v>
      </c>
      <c r="E722" s="80"/>
      <c r="F722" s="80"/>
      <c r="G722" s="80">
        <f t="shared" si="22"/>
        <v>0</v>
      </c>
      <c r="H722" s="80"/>
      <c r="I722" s="80"/>
      <c r="J722" s="80">
        <f t="shared" si="23"/>
        <v>0</v>
      </c>
      <c r="K722" s="80"/>
      <c r="L722" s="80"/>
    </row>
    <row r="723" spans="1:12" ht="16.2" customHeight="1" thickBot="1" x14ac:dyDescent="0.35">
      <c r="A723" s="116" t="s">
        <v>960</v>
      </c>
      <c r="B723" s="116" t="s">
        <v>1272</v>
      </c>
      <c r="C723" s="80" t="s">
        <v>2478</v>
      </c>
      <c r="D723" s="80"/>
      <c r="E723" s="63">
        <v>6</v>
      </c>
      <c r="F723" s="63">
        <v>6</v>
      </c>
      <c r="G723" s="80">
        <f t="shared" si="22"/>
        <v>0</v>
      </c>
      <c r="H723" s="80"/>
      <c r="I723" s="80"/>
      <c r="J723" s="80">
        <f t="shared" si="23"/>
        <v>0</v>
      </c>
      <c r="K723" s="24"/>
      <c r="L723" s="80"/>
    </row>
    <row r="724" spans="1:12" ht="16.2" customHeight="1" thickBot="1" x14ac:dyDescent="0.35">
      <c r="A724" s="116" t="s">
        <v>960</v>
      </c>
      <c r="B724" s="116" t="s">
        <v>2479</v>
      </c>
      <c r="C724" s="80" t="s">
        <v>2480</v>
      </c>
      <c r="D724" s="80"/>
      <c r="E724" s="80"/>
      <c r="F724" s="80"/>
      <c r="G724" s="80">
        <f t="shared" si="22"/>
        <v>0</v>
      </c>
      <c r="H724" s="156">
        <v>4</v>
      </c>
      <c r="I724" s="156">
        <v>4</v>
      </c>
      <c r="J724" s="80">
        <f t="shared" si="23"/>
        <v>0</v>
      </c>
      <c r="K724" s="80"/>
      <c r="L724" s="80"/>
    </row>
    <row r="725" spans="1:12" ht="16.2" customHeight="1" thickBot="1" x14ac:dyDescent="0.35">
      <c r="A725" s="116" t="s">
        <v>960</v>
      </c>
      <c r="B725" s="116" t="s">
        <v>1272</v>
      </c>
      <c r="C725" s="80" t="s">
        <v>2480</v>
      </c>
      <c r="D725" s="80"/>
      <c r="E725" s="80"/>
      <c r="F725" s="80"/>
      <c r="G725" s="80">
        <f t="shared" si="22"/>
        <v>0</v>
      </c>
      <c r="H725" s="80">
        <v>3</v>
      </c>
      <c r="I725" s="80">
        <v>3</v>
      </c>
      <c r="J725" s="80">
        <f t="shared" si="23"/>
        <v>0</v>
      </c>
      <c r="K725" s="80"/>
      <c r="L725" s="80"/>
    </row>
    <row r="726" spans="1:12" ht="16.2" customHeight="1" thickBot="1" x14ac:dyDescent="0.35">
      <c r="A726" s="116" t="s">
        <v>960</v>
      </c>
      <c r="B726" s="116" t="s">
        <v>2479</v>
      </c>
      <c r="C726" s="80" t="s">
        <v>2478</v>
      </c>
      <c r="D726" s="80"/>
      <c r="E726" s="156">
        <v>7</v>
      </c>
      <c r="F726" s="156">
        <v>7</v>
      </c>
      <c r="G726" s="80">
        <f t="shared" si="22"/>
        <v>0</v>
      </c>
      <c r="H726" s="80"/>
      <c r="I726" s="80"/>
      <c r="J726" s="80">
        <f t="shared" si="23"/>
        <v>0</v>
      </c>
      <c r="K726" s="80"/>
      <c r="L726" s="80"/>
    </row>
    <row r="727" spans="1:12" ht="16.2" customHeight="1" thickBot="1" x14ac:dyDescent="0.35">
      <c r="A727" s="80" t="s">
        <v>962</v>
      </c>
      <c r="B727" s="80" t="s">
        <v>963</v>
      </c>
      <c r="C727" s="80" t="s">
        <v>964</v>
      </c>
      <c r="D727" s="80" t="s">
        <v>1258</v>
      </c>
      <c r="E727" s="80"/>
      <c r="F727" s="80"/>
      <c r="G727" s="80">
        <f t="shared" si="22"/>
        <v>0</v>
      </c>
      <c r="H727" s="80"/>
      <c r="I727" s="80"/>
      <c r="J727" s="80">
        <f t="shared" si="23"/>
        <v>0</v>
      </c>
      <c r="K727" s="24"/>
      <c r="L727" s="80"/>
    </row>
    <row r="728" spans="1:12" ht="16.2" customHeight="1" thickBot="1" x14ac:dyDescent="0.35">
      <c r="A728" s="80" t="s">
        <v>962</v>
      </c>
      <c r="B728" s="80" t="s">
        <v>963</v>
      </c>
      <c r="C728" s="80" t="s">
        <v>965</v>
      </c>
      <c r="D728" s="80" t="s">
        <v>1258</v>
      </c>
      <c r="E728" s="80"/>
      <c r="F728" s="80"/>
      <c r="G728" s="80">
        <f t="shared" si="22"/>
        <v>0</v>
      </c>
      <c r="H728" s="80"/>
      <c r="I728" s="80"/>
      <c r="J728" s="80">
        <f t="shared" si="23"/>
        <v>0</v>
      </c>
      <c r="K728" s="80"/>
      <c r="L728" s="80"/>
    </row>
    <row r="729" spans="1:12" ht="16.2" customHeight="1" thickBot="1" x14ac:dyDescent="0.35">
      <c r="A729" s="80" t="s">
        <v>966</v>
      </c>
      <c r="B729" s="80" t="s">
        <v>967</v>
      </c>
      <c r="C729" s="80" t="s">
        <v>969</v>
      </c>
      <c r="D729" s="80" t="s">
        <v>1258</v>
      </c>
      <c r="E729" s="80"/>
      <c r="F729" s="80"/>
      <c r="G729" s="80">
        <f t="shared" si="22"/>
        <v>0</v>
      </c>
      <c r="H729" s="80"/>
      <c r="I729" s="80"/>
      <c r="J729" s="80">
        <f t="shared" si="23"/>
        <v>0</v>
      </c>
      <c r="K729" s="24"/>
      <c r="L729" s="80"/>
    </row>
    <row r="730" spans="1:12" ht="16.2" customHeight="1" thickBot="1" x14ac:dyDescent="0.35">
      <c r="A730" s="80" t="s">
        <v>966</v>
      </c>
      <c r="B730" s="80" t="s">
        <v>967</v>
      </c>
      <c r="C730" s="80" t="s">
        <v>968</v>
      </c>
      <c r="D730" s="80" t="s">
        <v>1258</v>
      </c>
      <c r="E730" s="80"/>
      <c r="F730" s="80"/>
      <c r="G730" s="80">
        <f t="shared" si="22"/>
        <v>0</v>
      </c>
      <c r="H730" s="80"/>
      <c r="I730" s="80"/>
      <c r="J730" s="80">
        <f t="shared" si="23"/>
        <v>0</v>
      </c>
      <c r="K730" s="80"/>
      <c r="L730" s="80"/>
    </row>
    <row r="731" spans="1:12" ht="16.2" customHeight="1" thickBot="1" x14ac:dyDescent="0.35">
      <c r="A731" s="80" t="s">
        <v>970</v>
      </c>
      <c r="B731" s="80" t="s">
        <v>971</v>
      </c>
      <c r="C731" s="80" t="s">
        <v>973</v>
      </c>
      <c r="D731" s="80" t="s">
        <v>1258</v>
      </c>
      <c r="E731" s="80"/>
      <c r="F731" s="80"/>
      <c r="G731" s="80">
        <f t="shared" si="22"/>
        <v>0</v>
      </c>
      <c r="H731" s="80">
        <v>4</v>
      </c>
      <c r="I731" s="80">
        <v>4</v>
      </c>
      <c r="J731" s="80">
        <f t="shared" si="23"/>
        <v>0</v>
      </c>
      <c r="K731" s="24"/>
      <c r="L731" s="80"/>
    </row>
    <row r="732" spans="1:12" ht="16.2" customHeight="1" thickBot="1" x14ac:dyDescent="0.35">
      <c r="A732" s="80" t="s">
        <v>970</v>
      </c>
      <c r="B732" s="80" t="s">
        <v>971</v>
      </c>
      <c r="C732" s="80" t="s">
        <v>972</v>
      </c>
      <c r="D732" s="80" t="s">
        <v>1258</v>
      </c>
      <c r="E732" s="80">
        <v>15</v>
      </c>
      <c r="F732" s="80">
        <v>15</v>
      </c>
      <c r="G732" s="80">
        <f t="shared" si="22"/>
        <v>0</v>
      </c>
      <c r="H732" s="80"/>
      <c r="I732" s="80"/>
      <c r="J732" s="80">
        <f t="shared" si="23"/>
        <v>0</v>
      </c>
      <c r="K732" s="80"/>
      <c r="L732" s="80"/>
    </row>
    <row r="733" spans="1:12" ht="16.2" customHeight="1" thickBot="1" x14ac:dyDescent="0.35">
      <c r="A733" s="80" t="s">
        <v>974</v>
      </c>
      <c r="B733" s="80" t="s">
        <v>975</v>
      </c>
      <c r="C733" s="80" t="s">
        <v>977</v>
      </c>
      <c r="D733" s="80" t="s">
        <v>1258</v>
      </c>
      <c r="E733" s="80">
        <v>9</v>
      </c>
      <c r="F733" s="80">
        <v>9</v>
      </c>
      <c r="G733" s="80">
        <f t="shared" si="22"/>
        <v>0</v>
      </c>
      <c r="H733" s="80"/>
      <c r="I733" s="80"/>
      <c r="J733" s="80">
        <f t="shared" si="23"/>
        <v>0</v>
      </c>
      <c r="K733" s="24"/>
      <c r="L733" s="80"/>
    </row>
    <row r="734" spans="1:12" ht="16.2" customHeight="1" thickBot="1" x14ac:dyDescent="0.35">
      <c r="A734" s="80" t="s">
        <v>974</v>
      </c>
      <c r="B734" s="80" t="s">
        <v>975</v>
      </c>
      <c r="C734" s="80" t="s">
        <v>976</v>
      </c>
      <c r="D734" s="80" t="s">
        <v>1258</v>
      </c>
      <c r="E734" s="80"/>
      <c r="F734" s="80"/>
      <c r="G734" s="80">
        <f t="shared" si="22"/>
        <v>0</v>
      </c>
      <c r="H734" s="80">
        <v>4</v>
      </c>
      <c r="I734" s="80">
        <v>4</v>
      </c>
      <c r="J734" s="80">
        <f t="shared" si="23"/>
        <v>0</v>
      </c>
      <c r="K734" s="80"/>
      <c r="L734" s="80"/>
    </row>
    <row r="735" spans="1:12" ht="16.2" customHeight="1" thickBot="1" x14ac:dyDescent="0.35">
      <c r="A735" s="80" t="s">
        <v>978</v>
      </c>
      <c r="B735" s="80" t="s">
        <v>979</v>
      </c>
      <c r="C735" s="80" t="s">
        <v>981</v>
      </c>
      <c r="D735" s="80" t="s">
        <v>1258</v>
      </c>
      <c r="E735" s="80">
        <v>21</v>
      </c>
      <c r="F735" s="80">
        <v>21</v>
      </c>
      <c r="G735" s="80">
        <f t="shared" si="22"/>
        <v>0</v>
      </c>
      <c r="H735" s="80"/>
      <c r="I735" s="80"/>
      <c r="J735" s="80">
        <f t="shared" si="23"/>
        <v>0</v>
      </c>
      <c r="K735" s="24"/>
      <c r="L735" s="80"/>
    </row>
    <row r="736" spans="1:12" ht="16.2" customHeight="1" thickBot="1" x14ac:dyDescent="0.35">
      <c r="A736" s="80" t="s">
        <v>978</v>
      </c>
      <c r="B736" s="80" t="s">
        <v>979</v>
      </c>
      <c r="C736" s="80" t="s">
        <v>980</v>
      </c>
      <c r="D736" s="80" t="s">
        <v>1258</v>
      </c>
      <c r="E736" s="80"/>
      <c r="F736" s="80"/>
      <c r="G736" s="80">
        <f t="shared" si="22"/>
        <v>0</v>
      </c>
      <c r="H736" s="80">
        <v>18</v>
      </c>
      <c r="I736" s="80">
        <v>18</v>
      </c>
      <c r="J736" s="80">
        <f t="shared" si="23"/>
        <v>0</v>
      </c>
      <c r="K736" s="80"/>
      <c r="L736" s="80"/>
    </row>
    <row r="737" spans="1:12" ht="16.2" customHeight="1" thickBot="1" x14ac:dyDescent="0.35">
      <c r="A737" s="116" t="s">
        <v>983</v>
      </c>
      <c r="B737" s="116" t="s">
        <v>2481</v>
      </c>
      <c r="C737" s="80" t="s">
        <v>2090</v>
      </c>
      <c r="D737" s="80"/>
      <c r="E737" s="80">
        <v>4</v>
      </c>
      <c r="F737" s="80">
        <v>4</v>
      </c>
      <c r="G737" s="80">
        <f t="shared" si="22"/>
        <v>0</v>
      </c>
      <c r="H737" s="80"/>
      <c r="I737" s="80"/>
      <c r="J737" s="80">
        <f t="shared" si="23"/>
        <v>0</v>
      </c>
      <c r="K737" s="24"/>
      <c r="L737" s="80"/>
    </row>
    <row r="738" spans="1:12" ht="16.2" customHeight="1" thickBot="1" x14ac:dyDescent="0.35">
      <c r="A738" s="116" t="s">
        <v>983</v>
      </c>
      <c r="B738" s="116" t="s">
        <v>2481</v>
      </c>
      <c r="C738" s="80" t="s">
        <v>2091</v>
      </c>
      <c r="D738" s="80"/>
      <c r="E738" s="80"/>
      <c r="F738" s="80"/>
      <c r="G738" s="80">
        <f t="shared" si="22"/>
        <v>0</v>
      </c>
      <c r="H738" s="80"/>
      <c r="I738" s="80"/>
      <c r="J738" s="80">
        <f t="shared" si="23"/>
        <v>0</v>
      </c>
      <c r="K738" s="80"/>
      <c r="L738" s="80"/>
    </row>
    <row r="739" spans="1:12" ht="16.2" customHeight="1" thickBot="1" x14ac:dyDescent="0.35">
      <c r="A739" s="116" t="s">
        <v>983</v>
      </c>
      <c r="B739" s="116" t="s">
        <v>1272</v>
      </c>
      <c r="C739" s="80" t="s">
        <v>2090</v>
      </c>
      <c r="D739" s="80"/>
      <c r="E739" s="80">
        <v>4</v>
      </c>
      <c r="F739" s="80">
        <v>4</v>
      </c>
      <c r="G739" s="80">
        <f t="shared" si="22"/>
        <v>0</v>
      </c>
      <c r="H739" s="80"/>
      <c r="I739" s="80"/>
      <c r="J739" s="80">
        <f t="shared" si="23"/>
        <v>0</v>
      </c>
      <c r="K739" s="80"/>
      <c r="L739" s="80"/>
    </row>
    <row r="740" spans="1:12" ht="16.2" customHeight="1" thickBot="1" x14ac:dyDescent="0.35">
      <c r="A740" s="116" t="s">
        <v>983</v>
      </c>
      <c r="B740" s="116" t="s">
        <v>1272</v>
      </c>
      <c r="C740" s="80" t="s">
        <v>2091</v>
      </c>
      <c r="D740" s="80"/>
      <c r="E740" s="80"/>
      <c r="F740" s="80"/>
      <c r="G740" s="80">
        <f t="shared" si="22"/>
        <v>0</v>
      </c>
      <c r="H740" s="80"/>
      <c r="I740" s="80"/>
      <c r="J740" s="80">
        <f t="shared" si="23"/>
        <v>0</v>
      </c>
      <c r="K740" s="80"/>
      <c r="L740" s="80"/>
    </row>
    <row r="741" spans="1:12" ht="16.2" customHeight="1" thickBot="1" x14ac:dyDescent="0.35">
      <c r="A741" s="80" t="s">
        <v>984</v>
      </c>
      <c r="B741" s="80" t="s">
        <v>985</v>
      </c>
      <c r="C741" s="80" t="s">
        <v>986</v>
      </c>
      <c r="D741" s="80" t="s">
        <v>1258</v>
      </c>
      <c r="E741" s="80"/>
      <c r="F741" s="80"/>
      <c r="G741" s="80">
        <f t="shared" si="22"/>
        <v>0</v>
      </c>
      <c r="H741" s="80"/>
      <c r="I741" s="80"/>
      <c r="J741" s="80">
        <f t="shared" si="23"/>
        <v>0</v>
      </c>
      <c r="K741" s="24"/>
      <c r="L741" s="80"/>
    </row>
    <row r="742" spans="1:12" ht="16.2" customHeight="1" thickBot="1" x14ac:dyDescent="0.35">
      <c r="A742" s="80" t="s">
        <v>984</v>
      </c>
      <c r="B742" s="80" t="s">
        <v>985</v>
      </c>
      <c r="C742" s="80" t="s">
        <v>987</v>
      </c>
      <c r="D742" s="80" t="s">
        <v>1258</v>
      </c>
      <c r="E742" s="80"/>
      <c r="F742" s="80"/>
      <c r="G742" s="80">
        <f t="shared" si="22"/>
        <v>0</v>
      </c>
      <c r="H742" s="80"/>
      <c r="I742" s="80"/>
      <c r="J742" s="80">
        <f t="shared" si="23"/>
        <v>0</v>
      </c>
      <c r="K742" s="80"/>
      <c r="L742" s="80"/>
    </row>
    <row r="743" spans="1:12" ht="16.2" customHeight="1" thickBot="1" x14ac:dyDescent="0.35">
      <c r="A743" s="80" t="s">
        <v>991</v>
      </c>
      <c r="B743" s="80" t="s">
        <v>992</v>
      </c>
      <c r="C743" s="80" t="s">
        <v>993</v>
      </c>
      <c r="D743" s="80" t="s">
        <v>1258</v>
      </c>
      <c r="E743" s="80"/>
      <c r="F743" s="80"/>
      <c r="G743" s="80">
        <f t="shared" si="22"/>
        <v>0</v>
      </c>
      <c r="H743" s="156">
        <v>9</v>
      </c>
      <c r="I743" s="156">
        <v>9</v>
      </c>
      <c r="J743" s="80">
        <f t="shared" si="23"/>
        <v>0</v>
      </c>
      <c r="K743" s="24"/>
      <c r="L743" s="80"/>
    </row>
    <row r="744" spans="1:12" ht="16.2" customHeight="1" thickBot="1" x14ac:dyDescent="0.35">
      <c r="A744" s="80" t="s">
        <v>991</v>
      </c>
      <c r="B744" s="80" t="s">
        <v>992</v>
      </c>
      <c r="C744" s="80" t="s">
        <v>994</v>
      </c>
      <c r="D744" s="80" t="s">
        <v>1258</v>
      </c>
      <c r="E744" s="156">
        <v>28</v>
      </c>
      <c r="F744" s="156">
        <v>28</v>
      </c>
      <c r="G744" s="80">
        <f t="shared" si="22"/>
        <v>0</v>
      </c>
      <c r="H744" s="80"/>
      <c r="I744" s="80"/>
      <c r="J744" s="80">
        <f t="shared" si="23"/>
        <v>0</v>
      </c>
      <c r="K744" s="80"/>
      <c r="L744" s="80"/>
    </row>
    <row r="745" spans="1:12" ht="16.2" customHeight="1" thickBot="1" x14ac:dyDescent="0.35">
      <c r="A745" s="80" t="s">
        <v>995</v>
      </c>
      <c r="B745" s="80" t="s">
        <v>85</v>
      </c>
      <c r="C745" s="80" t="s">
        <v>2482</v>
      </c>
      <c r="D745" s="80" t="s">
        <v>1258</v>
      </c>
      <c r="E745" s="156">
        <v>8</v>
      </c>
      <c r="F745" s="156">
        <v>8</v>
      </c>
      <c r="G745" s="80">
        <f t="shared" si="22"/>
        <v>0</v>
      </c>
      <c r="H745" s="80"/>
      <c r="I745" s="80"/>
      <c r="J745" s="80">
        <f t="shared" si="23"/>
        <v>0</v>
      </c>
      <c r="K745" s="24"/>
      <c r="L745" s="80"/>
    </row>
    <row r="746" spans="1:12" ht="16.2" customHeight="1" thickBot="1" x14ac:dyDescent="0.35">
      <c r="A746" s="80" t="s">
        <v>995</v>
      </c>
      <c r="B746" s="80" t="s">
        <v>85</v>
      </c>
      <c r="C746" s="80" t="s">
        <v>2483</v>
      </c>
      <c r="D746" s="80" t="s">
        <v>1258</v>
      </c>
      <c r="E746" s="80"/>
      <c r="F746" s="80"/>
      <c r="G746" s="80">
        <f t="shared" si="22"/>
        <v>0</v>
      </c>
      <c r="H746" s="156">
        <v>3</v>
      </c>
      <c r="I746" s="156">
        <v>3</v>
      </c>
      <c r="J746" s="80">
        <f t="shared" si="23"/>
        <v>0</v>
      </c>
      <c r="K746" s="80"/>
      <c r="L746" s="80"/>
    </row>
    <row r="747" spans="1:12" ht="16.2" customHeight="1" thickBot="1" x14ac:dyDescent="0.35">
      <c r="A747" s="80" t="s">
        <v>996</v>
      </c>
      <c r="B747" s="80" t="s">
        <v>997</v>
      </c>
      <c r="C747" s="80" t="s">
        <v>2484</v>
      </c>
      <c r="D747" s="80" t="s">
        <v>1258</v>
      </c>
      <c r="E747" s="80">
        <v>28</v>
      </c>
      <c r="F747" s="80">
        <v>28</v>
      </c>
      <c r="G747" s="80">
        <f t="shared" si="22"/>
        <v>0</v>
      </c>
      <c r="H747" s="80"/>
      <c r="I747" s="80"/>
      <c r="J747" s="80">
        <f t="shared" si="23"/>
        <v>0</v>
      </c>
      <c r="K747" s="24"/>
      <c r="L747" s="80"/>
    </row>
    <row r="748" spans="1:12" ht="16.2" customHeight="1" thickBot="1" x14ac:dyDescent="0.35">
      <c r="A748" s="80" t="s">
        <v>996</v>
      </c>
      <c r="B748" s="80" t="s">
        <v>997</v>
      </c>
      <c r="C748" s="80" t="s">
        <v>2485</v>
      </c>
      <c r="D748" s="80" t="s">
        <v>1258</v>
      </c>
      <c r="E748" s="80"/>
      <c r="F748" s="80"/>
      <c r="G748" s="80">
        <f t="shared" si="22"/>
        <v>0</v>
      </c>
      <c r="H748" s="80">
        <v>22</v>
      </c>
      <c r="I748" s="80">
        <v>22</v>
      </c>
      <c r="J748" s="80">
        <f t="shared" si="23"/>
        <v>0</v>
      </c>
      <c r="K748" s="80"/>
      <c r="L748" s="80"/>
    </row>
    <row r="749" spans="1:12" ht="16.2" customHeight="1" thickBot="1" x14ac:dyDescent="0.35">
      <c r="A749" s="80" t="s">
        <v>998</v>
      </c>
      <c r="B749" s="80" t="s">
        <v>1720</v>
      </c>
      <c r="C749" s="80" t="s">
        <v>2486</v>
      </c>
      <c r="D749" s="80" t="s">
        <v>1258</v>
      </c>
      <c r="E749" s="80"/>
      <c r="F749" s="80"/>
      <c r="G749" s="80">
        <f t="shared" si="22"/>
        <v>0</v>
      </c>
      <c r="H749" s="80">
        <v>5</v>
      </c>
      <c r="I749" s="80">
        <v>5</v>
      </c>
      <c r="J749" s="80">
        <f t="shared" si="23"/>
        <v>0</v>
      </c>
      <c r="K749" s="24"/>
      <c r="L749" s="80"/>
    </row>
    <row r="750" spans="1:12" ht="16.2" customHeight="1" thickBot="1" x14ac:dyDescent="0.35">
      <c r="A750" s="80" t="s">
        <v>998</v>
      </c>
      <c r="B750" s="80" t="s">
        <v>1720</v>
      </c>
      <c r="C750" s="80" t="s">
        <v>2487</v>
      </c>
      <c r="D750" s="80" t="s">
        <v>1258</v>
      </c>
      <c r="E750" s="80">
        <v>31</v>
      </c>
      <c r="F750" s="80">
        <v>31</v>
      </c>
      <c r="G750" s="80">
        <f t="shared" si="22"/>
        <v>0</v>
      </c>
      <c r="H750" s="80"/>
      <c r="I750" s="80"/>
      <c r="J750" s="80">
        <f t="shared" si="23"/>
        <v>0</v>
      </c>
      <c r="K750" s="80"/>
      <c r="L750" s="80"/>
    </row>
    <row r="751" spans="1:12" ht="16.2" customHeight="1" thickBot="1" x14ac:dyDescent="0.35">
      <c r="A751" s="80" t="s">
        <v>999</v>
      </c>
      <c r="B751" s="80" t="s">
        <v>1221</v>
      </c>
      <c r="C751" s="80" t="s">
        <v>1223</v>
      </c>
      <c r="D751" s="80" t="s">
        <v>1258</v>
      </c>
      <c r="E751" s="80"/>
      <c r="F751" s="80"/>
      <c r="G751" s="80">
        <f t="shared" si="22"/>
        <v>0</v>
      </c>
      <c r="H751" s="80"/>
      <c r="I751" s="80"/>
      <c r="J751" s="80">
        <f t="shared" si="23"/>
        <v>0</v>
      </c>
      <c r="K751" s="24"/>
      <c r="L751" s="80"/>
    </row>
    <row r="752" spans="1:12" ht="16.2" customHeight="1" thickBot="1" x14ac:dyDescent="0.35">
      <c r="A752" s="80" t="s">
        <v>999</v>
      </c>
      <c r="B752" s="80" t="s">
        <v>1221</v>
      </c>
      <c r="C752" s="80" t="s">
        <v>1222</v>
      </c>
      <c r="D752" s="80" t="s">
        <v>1258</v>
      </c>
      <c r="E752" s="80"/>
      <c r="F752" s="80"/>
      <c r="G752" s="80">
        <f t="shared" si="22"/>
        <v>0</v>
      </c>
      <c r="H752" s="80"/>
      <c r="I752" s="80"/>
      <c r="J752" s="80">
        <f t="shared" si="23"/>
        <v>0</v>
      </c>
      <c r="K752" s="80"/>
      <c r="L752" s="80"/>
    </row>
    <row r="753" spans="1:12" ht="16.2" customHeight="1" thickBot="1" x14ac:dyDescent="0.35">
      <c r="A753" s="80" t="s">
        <v>1000</v>
      </c>
      <c r="B753" s="80" t="s">
        <v>1001</v>
      </c>
      <c r="C753" s="80" t="s">
        <v>1002</v>
      </c>
      <c r="D753" s="80" t="s">
        <v>1258</v>
      </c>
      <c r="E753" s="80"/>
      <c r="F753" s="80"/>
      <c r="G753" s="80">
        <f t="shared" si="22"/>
        <v>0</v>
      </c>
      <c r="H753" s="156">
        <v>2</v>
      </c>
      <c r="I753" s="156">
        <v>2</v>
      </c>
      <c r="J753" s="80">
        <f t="shared" si="23"/>
        <v>0</v>
      </c>
      <c r="K753" s="24"/>
      <c r="L753" s="80"/>
    </row>
    <row r="754" spans="1:12" ht="16.2" customHeight="1" thickBot="1" x14ac:dyDescent="0.35">
      <c r="A754" s="80" t="s">
        <v>1000</v>
      </c>
      <c r="B754" s="80" t="s">
        <v>1001</v>
      </c>
      <c r="C754" s="80" t="s">
        <v>1003</v>
      </c>
      <c r="D754" s="80" t="s">
        <v>1258</v>
      </c>
      <c r="E754" s="156">
        <v>9</v>
      </c>
      <c r="F754" s="156">
        <v>9</v>
      </c>
      <c r="G754" s="80">
        <f t="shared" si="22"/>
        <v>0</v>
      </c>
      <c r="H754" s="80"/>
      <c r="I754" s="80"/>
      <c r="J754" s="80">
        <f t="shared" si="23"/>
        <v>0</v>
      </c>
      <c r="K754" s="80"/>
      <c r="L754" s="80"/>
    </row>
    <row r="755" spans="1:12" ht="16.2" customHeight="1" thickBot="1" x14ac:dyDescent="0.35">
      <c r="A755" s="80" t="s">
        <v>1004</v>
      </c>
      <c r="B755" s="80" t="s">
        <v>1272</v>
      </c>
      <c r="C755" s="80" t="s">
        <v>1298</v>
      </c>
      <c r="D755" s="80" t="s">
        <v>1258</v>
      </c>
      <c r="E755" s="80"/>
      <c r="F755" s="80"/>
      <c r="G755" s="80">
        <f t="shared" si="22"/>
        <v>0</v>
      </c>
      <c r="H755" s="80"/>
      <c r="I755" s="80"/>
      <c r="J755" s="80">
        <f t="shared" si="23"/>
        <v>0</v>
      </c>
      <c r="K755" s="24"/>
      <c r="L755" s="80"/>
    </row>
    <row r="756" spans="1:12" ht="16.2" customHeight="1" thickBot="1" x14ac:dyDescent="0.35">
      <c r="A756" s="80" t="s">
        <v>1004</v>
      </c>
      <c r="B756" s="80" t="s">
        <v>1296</v>
      </c>
      <c r="C756" s="80" t="s">
        <v>1297</v>
      </c>
      <c r="D756" s="80" t="s">
        <v>1258</v>
      </c>
      <c r="E756" s="80"/>
      <c r="F756" s="80"/>
      <c r="G756" s="80">
        <f t="shared" si="22"/>
        <v>0</v>
      </c>
      <c r="H756" s="80"/>
      <c r="I756" s="80"/>
      <c r="J756" s="80">
        <f t="shared" si="23"/>
        <v>0</v>
      </c>
      <c r="K756" s="80"/>
      <c r="L756" s="80"/>
    </row>
    <row r="757" spans="1:12" ht="16.2" customHeight="1" thickBot="1" x14ac:dyDescent="0.35">
      <c r="A757" s="80" t="s">
        <v>1004</v>
      </c>
      <c r="B757" s="80" t="s">
        <v>1296</v>
      </c>
      <c r="C757" s="80" t="s">
        <v>1298</v>
      </c>
      <c r="D757" s="80" t="s">
        <v>1258</v>
      </c>
      <c r="E757" s="80"/>
      <c r="F757" s="80"/>
      <c r="G757" s="80">
        <f t="shared" si="22"/>
        <v>0</v>
      </c>
      <c r="H757" s="80"/>
      <c r="I757" s="80"/>
      <c r="J757" s="80">
        <f t="shared" si="23"/>
        <v>0</v>
      </c>
      <c r="K757" s="80"/>
      <c r="L757" s="80"/>
    </row>
    <row r="758" spans="1:12" ht="16.2" customHeight="1" thickBot="1" x14ac:dyDescent="0.35">
      <c r="A758" s="80" t="s">
        <v>1004</v>
      </c>
      <c r="B758" s="80" t="s">
        <v>1272</v>
      </c>
      <c r="C758" s="80" t="s">
        <v>1297</v>
      </c>
      <c r="D758" s="80" t="s">
        <v>1258</v>
      </c>
      <c r="E758" s="80"/>
      <c r="F758" s="80"/>
      <c r="G758" s="80">
        <f t="shared" si="22"/>
        <v>0</v>
      </c>
      <c r="H758" s="80"/>
      <c r="I758" s="80"/>
      <c r="J758" s="80">
        <f t="shared" si="23"/>
        <v>0</v>
      </c>
      <c r="K758" s="80"/>
      <c r="L758" s="80"/>
    </row>
    <row r="759" spans="1:12" ht="16.2" customHeight="1" thickBot="1" x14ac:dyDescent="0.35">
      <c r="A759" s="80" t="s">
        <v>1005</v>
      </c>
      <c r="B759" s="80" t="s">
        <v>1006</v>
      </c>
      <c r="C759" s="80" t="s">
        <v>1008</v>
      </c>
      <c r="D759" s="80" t="s">
        <v>1258</v>
      </c>
      <c r="E759" s="80">
        <v>23</v>
      </c>
      <c r="F759" s="80">
        <v>23</v>
      </c>
      <c r="G759" s="80">
        <f t="shared" si="22"/>
        <v>0</v>
      </c>
      <c r="H759" s="80"/>
      <c r="I759" s="80"/>
      <c r="J759" s="80">
        <f t="shared" si="23"/>
        <v>0</v>
      </c>
      <c r="K759" s="24"/>
      <c r="L759" s="80"/>
    </row>
    <row r="760" spans="1:12" ht="16.2" customHeight="1" thickBot="1" x14ac:dyDescent="0.35">
      <c r="A760" s="80" t="s">
        <v>1005</v>
      </c>
      <c r="B760" s="80" t="s">
        <v>1006</v>
      </c>
      <c r="C760" s="80" t="s">
        <v>1007</v>
      </c>
      <c r="D760" s="80" t="s">
        <v>1258</v>
      </c>
      <c r="E760" s="80"/>
      <c r="F760" s="80"/>
      <c r="G760" s="80">
        <f t="shared" si="22"/>
        <v>0</v>
      </c>
      <c r="H760" s="80">
        <v>17</v>
      </c>
      <c r="I760" s="80">
        <v>17</v>
      </c>
      <c r="J760" s="80">
        <f t="shared" si="23"/>
        <v>0</v>
      </c>
      <c r="K760" s="80"/>
      <c r="L760" s="80"/>
    </row>
    <row r="761" spans="1:12" ht="16.2" customHeight="1" thickBot="1" x14ac:dyDescent="0.35">
      <c r="A761" s="80" t="s">
        <v>1010</v>
      </c>
      <c r="B761" s="80" t="s">
        <v>1011</v>
      </c>
      <c r="C761" s="80" t="s">
        <v>1013</v>
      </c>
      <c r="D761" s="80" t="s">
        <v>1258</v>
      </c>
      <c r="E761" s="80"/>
      <c r="F761" s="80"/>
      <c r="G761" s="80">
        <f t="shared" si="22"/>
        <v>0</v>
      </c>
      <c r="H761" s="80">
        <v>1</v>
      </c>
      <c r="I761" s="80">
        <v>1</v>
      </c>
      <c r="J761" s="80">
        <f t="shared" si="23"/>
        <v>0</v>
      </c>
      <c r="K761" s="24"/>
      <c r="L761" s="80"/>
    </row>
    <row r="762" spans="1:12" ht="16.2" customHeight="1" thickBot="1" x14ac:dyDescent="0.35">
      <c r="A762" s="80" t="s">
        <v>1010</v>
      </c>
      <c r="B762" s="80" t="s">
        <v>1011</v>
      </c>
      <c r="C762" s="80" t="s">
        <v>1012</v>
      </c>
      <c r="D762" s="80" t="s">
        <v>1258</v>
      </c>
      <c r="E762" s="80">
        <v>1</v>
      </c>
      <c r="F762" s="80">
        <v>1</v>
      </c>
      <c r="G762" s="80">
        <f t="shared" si="22"/>
        <v>0</v>
      </c>
      <c r="H762" s="80"/>
      <c r="I762" s="80"/>
      <c r="J762" s="80">
        <f t="shared" si="23"/>
        <v>0</v>
      </c>
      <c r="K762" s="80"/>
      <c r="L762" s="80"/>
    </row>
    <row r="763" spans="1:12" ht="16.2" customHeight="1" thickBot="1" x14ac:dyDescent="0.35">
      <c r="A763" s="80" t="s">
        <v>1014</v>
      </c>
      <c r="B763" s="80" t="s">
        <v>1015</v>
      </c>
      <c r="C763" s="80" t="s">
        <v>2488</v>
      </c>
      <c r="D763" s="80" t="s">
        <v>1258</v>
      </c>
      <c r="E763" s="156">
        <v>18</v>
      </c>
      <c r="F763" s="156">
        <v>18</v>
      </c>
      <c r="G763" s="80">
        <f t="shared" si="22"/>
        <v>0</v>
      </c>
      <c r="H763" s="80"/>
      <c r="I763" s="80"/>
      <c r="J763" s="80">
        <f t="shared" si="23"/>
        <v>0</v>
      </c>
      <c r="K763" s="24"/>
      <c r="L763" s="80"/>
    </row>
    <row r="764" spans="1:12" ht="16.2" customHeight="1" thickBot="1" x14ac:dyDescent="0.35">
      <c r="A764" s="80" t="s">
        <v>1014</v>
      </c>
      <c r="B764" s="80" t="s">
        <v>1015</v>
      </c>
      <c r="C764" s="80" t="s">
        <v>2489</v>
      </c>
      <c r="D764" s="80"/>
      <c r="E764" s="80"/>
      <c r="F764" s="80"/>
      <c r="G764" s="80">
        <f t="shared" si="22"/>
        <v>0</v>
      </c>
      <c r="H764" s="156">
        <v>19</v>
      </c>
      <c r="I764" s="156">
        <v>19</v>
      </c>
      <c r="J764" s="80">
        <f t="shared" si="23"/>
        <v>0</v>
      </c>
      <c r="K764" s="80"/>
      <c r="L764" s="80"/>
    </row>
    <row r="765" spans="1:12" ht="16.2" customHeight="1" thickBot="1" x14ac:dyDescent="0.35">
      <c r="A765" s="80" t="s">
        <v>1016</v>
      </c>
      <c r="B765" s="80" t="s">
        <v>1017</v>
      </c>
      <c r="C765" s="80" t="s">
        <v>1018</v>
      </c>
      <c r="D765" s="80" t="s">
        <v>1258</v>
      </c>
      <c r="E765" s="80"/>
      <c r="F765" s="80"/>
      <c r="G765" s="80">
        <f t="shared" si="22"/>
        <v>0</v>
      </c>
      <c r="H765" s="80">
        <v>1</v>
      </c>
      <c r="I765" s="80">
        <v>1</v>
      </c>
      <c r="J765" s="80">
        <f t="shared" si="23"/>
        <v>0</v>
      </c>
      <c r="K765" s="24"/>
      <c r="L765" s="80"/>
    </row>
    <row r="766" spans="1:12" ht="16.2" customHeight="1" thickBot="1" x14ac:dyDescent="0.35">
      <c r="A766" s="80" t="s">
        <v>1016</v>
      </c>
      <c r="B766" s="80" t="s">
        <v>1017</v>
      </c>
      <c r="C766" s="80" t="s">
        <v>1019</v>
      </c>
      <c r="D766" s="80" t="s">
        <v>1258</v>
      </c>
      <c r="E766" s="80">
        <v>4</v>
      </c>
      <c r="F766" s="80">
        <v>4</v>
      </c>
      <c r="G766" s="80">
        <f t="shared" si="22"/>
        <v>0</v>
      </c>
      <c r="H766" s="80"/>
      <c r="I766" s="80"/>
      <c r="J766" s="80">
        <f t="shared" si="23"/>
        <v>0</v>
      </c>
      <c r="K766" s="80"/>
      <c r="L766" s="80"/>
    </row>
    <row r="767" spans="1:12" ht="16.2" customHeight="1" thickBot="1" x14ac:dyDescent="0.35">
      <c r="A767" s="80" t="s">
        <v>1020</v>
      </c>
      <c r="B767" s="80" t="s">
        <v>1021</v>
      </c>
      <c r="C767" s="80" t="s">
        <v>1023</v>
      </c>
      <c r="D767" s="80" t="s">
        <v>1258</v>
      </c>
      <c r="E767" s="80">
        <v>3</v>
      </c>
      <c r="F767" s="80">
        <v>3</v>
      </c>
      <c r="G767" s="80">
        <f t="shared" si="22"/>
        <v>0</v>
      </c>
      <c r="H767" s="80"/>
      <c r="I767" s="80"/>
      <c r="J767" s="80">
        <f t="shared" si="23"/>
        <v>0</v>
      </c>
      <c r="K767" s="24"/>
      <c r="L767" s="80"/>
    </row>
    <row r="768" spans="1:12" ht="16.2" customHeight="1" thickBot="1" x14ac:dyDescent="0.35">
      <c r="A768" s="80" t="s">
        <v>1020</v>
      </c>
      <c r="B768" s="80" t="s">
        <v>1021</v>
      </c>
      <c r="C768" s="80" t="s">
        <v>1022</v>
      </c>
      <c r="D768" s="80" t="s">
        <v>1258</v>
      </c>
      <c r="E768" s="80"/>
      <c r="F768" s="80"/>
      <c r="G768" s="80">
        <f t="shared" si="22"/>
        <v>0</v>
      </c>
      <c r="H768" s="80">
        <v>2</v>
      </c>
      <c r="I768" s="80">
        <v>2</v>
      </c>
      <c r="J768" s="80">
        <f t="shared" si="23"/>
        <v>0</v>
      </c>
      <c r="K768" s="80"/>
      <c r="L768" s="80"/>
    </row>
    <row r="769" spans="1:12" ht="16.2" customHeight="1" thickBot="1" x14ac:dyDescent="0.35">
      <c r="A769" s="80" t="s">
        <v>1024</v>
      </c>
      <c r="B769" s="80" t="s">
        <v>1025</v>
      </c>
      <c r="C769" s="80" t="s">
        <v>1026</v>
      </c>
      <c r="D769" s="80" t="s">
        <v>1258</v>
      </c>
      <c r="E769" s="156">
        <v>28</v>
      </c>
      <c r="F769" s="156">
        <v>28</v>
      </c>
      <c r="G769" s="80">
        <f t="shared" si="22"/>
        <v>0</v>
      </c>
      <c r="H769" s="80"/>
      <c r="I769" s="80"/>
      <c r="J769" s="80">
        <f t="shared" si="23"/>
        <v>0</v>
      </c>
      <c r="K769" s="24"/>
      <c r="L769" s="80"/>
    </row>
    <row r="770" spans="1:12" ht="16.2" customHeight="1" thickBot="1" x14ac:dyDescent="0.35">
      <c r="A770" s="80" t="s">
        <v>1024</v>
      </c>
      <c r="B770" s="80" t="s">
        <v>1025</v>
      </c>
      <c r="C770" s="80" t="s">
        <v>1027</v>
      </c>
      <c r="D770" s="80" t="s">
        <v>1258</v>
      </c>
      <c r="E770" s="80"/>
      <c r="F770" s="80"/>
      <c r="G770" s="80">
        <f t="shared" si="22"/>
        <v>0</v>
      </c>
      <c r="H770" s="156">
        <v>12</v>
      </c>
      <c r="I770" s="156">
        <v>12</v>
      </c>
      <c r="J770" s="80">
        <f t="shared" si="23"/>
        <v>0</v>
      </c>
      <c r="K770" s="80"/>
      <c r="L770" s="80"/>
    </row>
    <row r="771" spans="1:12" ht="16.2" customHeight="1" thickBot="1" x14ac:dyDescent="0.35">
      <c r="A771" s="80" t="s">
        <v>1028</v>
      </c>
      <c r="B771" s="80" t="s">
        <v>1730</v>
      </c>
      <c r="C771" s="80" t="s">
        <v>1030</v>
      </c>
      <c r="D771" s="80" t="s">
        <v>1258</v>
      </c>
      <c r="E771" s="80"/>
      <c r="F771" s="80"/>
      <c r="G771" s="80">
        <f t="shared" si="22"/>
        <v>0</v>
      </c>
      <c r="H771" s="80">
        <v>8</v>
      </c>
      <c r="I771" s="80">
        <v>8</v>
      </c>
      <c r="J771" s="80">
        <f t="shared" si="23"/>
        <v>0</v>
      </c>
      <c r="K771" s="24"/>
      <c r="L771" s="80"/>
    </row>
    <row r="772" spans="1:12" ht="16.2" customHeight="1" thickBot="1" x14ac:dyDescent="0.35">
      <c r="A772" s="80" t="s">
        <v>1028</v>
      </c>
      <c r="B772" s="80" t="s">
        <v>1730</v>
      </c>
      <c r="C772" s="80" t="s">
        <v>1029</v>
      </c>
      <c r="D772" s="80" t="s">
        <v>1258</v>
      </c>
      <c r="E772" s="80">
        <v>14</v>
      </c>
      <c r="F772" s="80">
        <v>14</v>
      </c>
      <c r="G772" s="80">
        <f t="shared" si="22"/>
        <v>0</v>
      </c>
      <c r="H772" s="80"/>
      <c r="I772" s="80"/>
      <c r="J772" s="80">
        <f t="shared" si="23"/>
        <v>0</v>
      </c>
      <c r="K772" s="80"/>
      <c r="L772" s="80"/>
    </row>
    <row r="773" spans="1:12" ht="16.2" customHeight="1" thickBot="1" x14ac:dyDescent="0.35">
      <c r="A773" s="80" t="s">
        <v>1031</v>
      </c>
      <c r="B773" s="80" t="s">
        <v>1032</v>
      </c>
      <c r="C773" s="80" t="s">
        <v>1034</v>
      </c>
      <c r="D773" s="80" t="s">
        <v>1258</v>
      </c>
      <c r="E773" s="80"/>
      <c r="F773" s="80"/>
      <c r="G773" s="80">
        <f t="shared" si="22"/>
        <v>0</v>
      </c>
      <c r="H773" s="80"/>
      <c r="I773" s="80"/>
      <c r="J773" s="80">
        <f t="shared" si="23"/>
        <v>0</v>
      </c>
      <c r="K773" s="24"/>
      <c r="L773" s="80"/>
    </row>
    <row r="774" spans="1:12" ht="16.2" customHeight="1" thickBot="1" x14ac:dyDescent="0.35">
      <c r="A774" s="80" t="s">
        <v>1031</v>
      </c>
      <c r="B774" s="80" t="s">
        <v>1032</v>
      </c>
      <c r="C774" s="80" t="s">
        <v>1033</v>
      </c>
      <c r="D774" s="80" t="s">
        <v>1258</v>
      </c>
      <c r="E774" s="80"/>
      <c r="F774" s="80"/>
      <c r="G774" s="80">
        <f t="shared" si="22"/>
        <v>0</v>
      </c>
      <c r="H774" s="80"/>
      <c r="I774" s="80"/>
      <c r="J774" s="80">
        <f t="shared" si="23"/>
        <v>0</v>
      </c>
      <c r="K774" s="80"/>
      <c r="L774" s="80"/>
    </row>
    <row r="775" spans="1:12" ht="16.2" customHeight="1" thickBot="1" x14ac:dyDescent="0.35">
      <c r="A775" s="80" t="s">
        <v>1035</v>
      </c>
      <c r="B775" s="80" t="s">
        <v>1036</v>
      </c>
      <c r="C775" s="80" t="s">
        <v>1038</v>
      </c>
      <c r="D775" s="80" t="s">
        <v>1258</v>
      </c>
      <c r="E775" s="80">
        <v>5</v>
      </c>
      <c r="F775" s="80">
        <v>5</v>
      </c>
      <c r="G775" s="80">
        <f t="shared" si="22"/>
        <v>0</v>
      </c>
      <c r="H775" s="80"/>
      <c r="I775" s="80"/>
      <c r="J775" s="80">
        <f t="shared" si="23"/>
        <v>0</v>
      </c>
      <c r="K775" s="24"/>
      <c r="L775" s="80"/>
    </row>
    <row r="776" spans="1:12" ht="16.2" customHeight="1" thickBot="1" x14ac:dyDescent="0.35">
      <c r="A776" s="80" t="s">
        <v>1035</v>
      </c>
      <c r="B776" s="80" t="s">
        <v>1036</v>
      </c>
      <c r="C776" s="80" t="s">
        <v>1037</v>
      </c>
      <c r="D776" s="80" t="s">
        <v>1258</v>
      </c>
      <c r="E776" s="80"/>
      <c r="F776" s="80"/>
      <c r="G776" s="80">
        <f t="shared" ref="G776:G839" si="24">F776-E776</f>
        <v>0</v>
      </c>
      <c r="H776" s="80">
        <v>1</v>
      </c>
      <c r="I776" s="80">
        <v>1</v>
      </c>
      <c r="J776" s="80">
        <f t="shared" ref="J776:J839" si="25">I776-H776</f>
        <v>0</v>
      </c>
      <c r="K776" s="80"/>
      <c r="L776" s="80"/>
    </row>
    <row r="777" spans="1:12" ht="16.2" customHeight="1" thickBot="1" x14ac:dyDescent="0.35">
      <c r="A777" s="80" t="s">
        <v>1039</v>
      </c>
      <c r="B777" s="80" t="s">
        <v>1040</v>
      </c>
      <c r="C777" s="80" t="s">
        <v>1041</v>
      </c>
      <c r="D777" s="80" t="s">
        <v>1258</v>
      </c>
      <c r="E777" s="80"/>
      <c r="F777" s="80"/>
      <c r="G777" s="80">
        <f t="shared" si="24"/>
        <v>0</v>
      </c>
      <c r="H777" s="156">
        <v>1</v>
      </c>
      <c r="I777" s="156">
        <v>1</v>
      </c>
      <c r="J777" s="80">
        <f t="shared" si="25"/>
        <v>0</v>
      </c>
      <c r="K777" s="24"/>
      <c r="L777" s="80"/>
    </row>
    <row r="778" spans="1:12" ht="16.2" customHeight="1" thickBot="1" x14ac:dyDescent="0.35">
      <c r="A778" s="80" t="s">
        <v>1039</v>
      </c>
      <c r="B778" s="80" t="s">
        <v>1040</v>
      </c>
      <c r="C778" s="80" t="s">
        <v>1042</v>
      </c>
      <c r="D778" s="80" t="s">
        <v>1258</v>
      </c>
      <c r="E778" s="156">
        <v>8</v>
      </c>
      <c r="F778" s="156">
        <v>8</v>
      </c>
      <c r="G778" s="80">
        <f t="shared" si="24"/>
        <v>0</v>
      </c>
      <c r="H778" s="80"/>
      <c r="I778" s="80"/>
      <c r="J778" s="80">
        <f t="shared" si="25"/>
        <v>0</v>
      </c>
      <c r="K778" s="80"/>
      <c r="L778" s="80"/>
    </row>
    <row r="779" spans="1:12" ht="16.2" customHeight="1" thickBot="1" x14ac:dyDescent="0.35">
      <c r="A779" s="80" t="s">
        <v>1043</v>
      </c>
      <c r="B779" s="80" t="s">
        <v>1044</v>
      </c>
      <c r="C779" s="80" t="s">
        <v>2490</v>
      </c>
      <c r="D779" s="80"/>
      <c r="E779" s="80"/>
      <c r="F779" s="80"/>
      <c r="G779" s="80">
        <f t="shared" si="24"/>
        <v>0</v>
      </c>
      <c r="H779" s="80">
        <v>28</v>
      </c>
      <c r="I779" s="80">
        <v>28</v>
      </c>
      <c r="J779" s="80">
        <f t="shared" si="25"/>
        <v>0</v>
      </c>
      <c r="K779" s="24"/>
      <c r="L779" s="80"/>
    </row>
    <row r="780" spans="1:12" ht="16.2" customHeight="1" thickBot="1" x14ac:dyDescent="0.35">
      <c r="A780" s="80" t="s">
        <v>1043</v>
      </c>
      <c r="B780" s="80" t="s">
        <v>1044</v>
      </c>
      <c r="C780" s="80" t="s">
        <v>2491</v>
      </c>
      <c r="D780" s="80" t="s">
        <v>1258</v>
      </c>
      <c r="E780" s="80">
        <v>22</v>
      </c>
      <c r="F780" s="80">
        <v>22</v>
      </c>
      <c r="G780" s="80">
        <f t="shared" si="24"/>
        <v>0</v>
      </c>
      <c r="H780" s="80"/>
      <c r="I780" s="80"/>
      <c r="J780" s="80">
        <f t="shared" si="25"/>
        <v>0</v>
      </c>
      <c r="K780" s="80"/>
      <c r="L780" s="80"/>
    </row>
    <row r="781" spans="1:12" ht="16.2" customHeight="1" thickBot="1" x14ac:dyDescent="0.35">
      <c r="A781" s="80" t="s">
        <v>1045</v>
      </c>
      <c r="B781" s="80" t="s">
        <v>1046</v>
      </c>
      <c r="C781" s="80" t="s">
        <v>1047</v>
      </c>
      <c r="D781" s="80" t="s">
        <v>1258</v>
      </c>
      <c r="E781" s="80"/>
      <c r="F781" s="80"/>
      <c r="G781" s="80">
        <f t="shared" si="24"/>
        <v>0</v>
      </c>
      <c r="H781" s="80">
        <v>8</v>
      </c>
      <c r="I781" s="80">
        <v>8</v>
      </c>
      <c r="J781" s="80">
        <f t="shared" si="25"/>
        <v>0</v>
      </c>
      <c r="K781" s="24"/>
      <c r="L781" s="80"/>
    </row>
    <row r="782" spans="1:12" ht="16.2" customHeight="1" thickBot="1" x14ac:dyDescent="0.35">
      <c r="A782" s="80" t="s">
        <v>1045</v>
      </c>
      <c r="B782" s="80" t="s">
        <v>1046</v>
      </c>
      <c r="C782" s="80" t="s">
        <v>1048</v>
      </c>
      <c r="D782" s="80" t="s">
        <v>1258</v>
      </c>
      <c r="E782" s="80">
        <v>26</v>
      </c>
      <c r="F782" s="80">
        <v>26</v>
      </c>
      <c r="G782" s="80">
        <f t="shared" si="24"/>
        <v>0</v>
      </c>
      <c r="H782" s="80"/>
      <c r="I782" s="80"/>
      <c r="J782" s="80">
        <f t="shared" si="25"/>
        <v>0</v>
      </c>
      <c r="K782" s="80"/>
      <c r="L782" s="80"/>
    </row>
    <row r="783" spans="1:12" ht="16.2" customHeight="1" thickBot="1" x14ac:dyDescent="0.35">
      <c r="A783" s="80" t="s">
        <v>1049</v>
      </c>
      <c r="B783" s="80" t="s">
        <v>1050</v>
      </c>
      <c r="C783" s="80" t="s">
        <v>1052</v>
      </c>
      <c r="D783" s="80" t="s">
        <v>1258</v>
      </c>
      <c r="E783" s="80"/>
      <c r="F783" s="80"/>
      <c r="G783" s="80">
        <f t="shared" si="24"/>
        <v>0</v>
      </c>
      <c r="H783" s="80"/>
      <c r="I783" s="80"/>
      <c r="J783" s="80">
        <f t="shared" si="25"/>
        <v>0</v>
      </c>
      <c r="K783" s="24"/>
      <c r="L783" s="80"/>
    </row>
    <row r="784" spans="1:12" ht="16.2" customHeight="1" thickBot="1" x14ac:dyDescent="0.35">
      <c r="A784" s="80" t="s">
        <v>1049</v>
      </c>
      <c r="B784" s="80" t="s">
        <v>1050</v>
      </c>
      <c r="C784" s="80" t="s">
        <v>1051</v>
      </c>
      <c r="D784" s="80" t="s">
        <v>1258</v>
      </c>
      <c r="E784" s="80"/>
      <c r="F784" s="80"/>
      <c r="G784" s="80">
        <f t="shared" si="24"/>
        <v>0</v>
      </c>
      <c r="H784" s="80"/>
      <c r="I784" s="80"/>
      <c r="J784" s="80">
        <f t="shared" si="25"/>
        <v>0</v>
      </c>
      <c r="K784" s="80"/>
      <c r="L784" s="80"/>
    </row>
    <row r="785" spans="1:12" ht="16.2" customHeight="1" thickBot="1" x14ac:dyDescent="0.35">
      <c r="A785" s="80" t="s">
        <v>1053</v>
      </c>
      <c r="B785" s="80" t="s">
        <v>1054</v>
      </c>
      <c r="C785" s="80" t="s">
        <v>1055</v>
      </c>
      <c r="D785" s="80" t="s">
        <v>1258</v>
      </c>
      <c r="E785" s="80"/>
      <c r="F785" s="80"/>
      <c r="G785" s="80">
        <f t="shared" si="24"/>
        <v>0</v>
      </c>
      <c r="H785" s="156">
        <v>16</v>
      </c>
      <c r="I785" s="156">
        <v>16</v>
      </c>
      <c r="J785" s="80">
        <f t="shared" si="25"/>
        <v>0</v>
      </c>
      <c r="K785" s="24"/>
      <c r="L785" s="80"/>
    </row>
    <row r="786" spans="1:12" ht="16.2" customHeight="1" thickBot="1" x14ac:dyDescent="0.35">
      <c r="A786" s="80" t="s">
        <v>1053</v>
      </c>
      <c r="B786" s="80" t="s">
        <v>1054</v>
      </c>
      <c r="C786" s="80" t="s">
        <v>1056</v>
      </c>
      <c r="D786" s="80" t="s">
        <v>1258</v>
      </c>
      <c r="E786" s="156">
        <v>40</v>
      </c>
      <c r="F786" s="156">
        <v>40</v>
      </c>
      <c r="G786" s="80">
        <f t="shared" si="24"/>
        <v>0</v>
      </c>
      <c r="H786" s="80"/>
      <c r="I786" s="80"/>
      <c r="J786" s="80">
        <f t="shared" si="25"/>
        <v>0</v>
      </c>
      <c r="K786" s="80"/>
      <c r="L786" s="80"/>
    </row>
    <row r="787" spans="1:12" ht="16.2" customHeight="1" thickBot="1" x14ac:dyDescent="0.35">
      <c r="A787" s="157" t="s">
        <v>1057</v>
      </c>
      <c r="B787" s="157" t="s">
        <v>1272</v>
      </c>
      <c r="C787" s="157" t="s">
        <v>2492</v>
      </c>
      <c r="D787" s="80" t="s">
        <v>1258</v>
      </c>
      <c r="E787" s="80">
        <v>13</v>
      </c>
      <c r="F787" s="80">
        <v>13</v>
      </c>
      <c r="G787" s="80">
        <f t="shared" si="24"/>
        <v>0</v>
      </c>
      <c r="H787" s="80"/>
      <c r="I787" s="80"/>
      <c r="J787" s="80">
        <f t="shared" si="25"/>
        <v>0</v>
      </c>
      <c r="K787" s="24"/>
      <c r="L787" s="80"/>
    </row>
    <row r="788" spans="1:12" ht="16.2" customHeight="1" thickBot="1" x14ac:dyDescent="0.35">
      <c r="A788" s="157" t="s">
        <v>1057</v>
      </c>
      <c r="B788" s="157" t="s">
        <v>1272</v>
      </c>
      <c r="C788" s="157" t="s">
        <v>2493</v>
      </c>
      <c r="D788" s="80" t="s">
        <v>1258</v>
      </c>
      <c r="E788" s="80"/>
      <c r="F788" s="80"/>
      <c r="G788" s="80">
        <f t="shared" si="24"/>
        <v>0</v>
      </c>
      <c r="H788" s="80">
        <v>6</v>
      </c>
      <c r="I788" s="80">
        <v>6</v>
      </c>
      <c r="J788" s="80">
        <f t="shared" si="25"/>
        <v>0</v>
      </c>
      <c r="K788" s="80"/>
      <c r="L788" s="80"/>
    </row>
    <row r="789" spans="1:12" ht="16.2" customHeight="1" thickBot="1" x14ac:dyDescent="0.35">
      <c r="A789" s="157" t="s">
        <v>1057</v>
      </c>
      <c r="B789" s="157" t="s">
        <v>1739</v>
      </c>
      <c r="C789" s="157" t="s">
        <v>2493</v>
      </c>
      <c r="D789" s="80" t="s">
        <v>1258</v>
      </c>
      <c r="E789" s="80"/>
      <c r="F789" s="80"/>
      <c r="G789" s="80">
        <f t="shared" si="24"/>
        <v>0</v>
      </c>
      <c r="H789" s="80">
        <v>8</v>
      </c>
      <c r="I789" s="80">
        <v>8</v>
      </c>
      <c r="J789" s="80">
        <f t="shared" si="25"/>
        <v>0</v>
      </c>
      <c r="K789" s="80"/>
      <c r="L789" s="80"/>
    </row>
    <row r="790" spans="1:12" ht="16.2" customHeight="1" thickBot="1" x14ac:dyDescent="0.35">
      <c r="A790" s="157" t="s">
        <v>1057</v>
      </c>
      <c r="B790" s="157" t="s">
        <v>1739</v>
      </c>
      <c r="C790" s="157" t="s">
        <v>2492</v>
      </c>
      <c r="D790" s="80" t="s">
        <v>1258</v>
      </c>
      <c r="E790" s="80">
        <v>17</v>
      </c>
      <c r="F790" s="80">
        <v>17</v>
      </c>
      <c r="G790" s="80">
        <f t="shared" si="24"/>
        <v>0</v>
      </c>
      <c r="H790" s="80"/>
      <c r="I790" s="80"/>
      <c r="J790" s="80">
        <f t="shared" si="25"/>
        <v>0</v>
      </c>
      <c r="K790" s="80"/>
      <c r="L790" s="80"/>
    </row>
    <row r="791" spans="1:12" ht="16.2" customHeight="1" thickBot="1" x14ac:dyDescent="0.35">
      <c r="A791" s="80" t="s">
        <v>1060</v>
      </c>
      <c r="B791" s="80" t="s">
        <v>1185</v>
      </c>
      <c r="C791" s="80" t="s">
        <v>2494</v>
      </c>
      <c r="D791" s="80" t="s">
        <v>2495</v>
      </c>
      <c r="E791" s="80">
        <v>98</v>
      </c>
      <c r="F791" s="80">
        <v>98</v>
      </c>
      <c r="G791" s="80">
        <f t="shared" si="24"/>
        <v>0</v>
      </c>
      <c r="H791" s="80"/>
      <c r="I791" s="80"/>
      <c r="J791" s="80">
        <f t="shared" si="25"/>
        <v>0</v>
      </c>
      <c r="K791" s="24"/>
      <c r="L791" s="80"/>
    </row>
    <row r="792" spans="1:12" ht="16.2" customHeight="1" thickBot="1" x14ac:dyDescent="0.35">
      <c r="A792" s="80" t="s">
        <v>1060</v>
      </c>
      <c r="B792" s="80" t="s">
        <v>1185</v>
      </c>
      <c r="C792" s="80" t="s">
        <v>2496</v>
      </c>
      <c r="D792" s="80" t="s">
        <v>2495</v>
      </c>
      <c r="E792" s="80"/>
      <c r="F792" s="80"/>
      <c r="G792" s="80">
        <f t="shared" si="24"/>
        <v>0</v>
      </c>
      <c r="H792" s="80">
        <v>52</v>
      </c>
      <c r="I792" s="80">
        <v>52</v>
      </c>
      <c r="J792" s="80">
        <f t="shared" si="25"/>
        <v>0</v>
      </c>
      <c r="K792" s="80"/>
      <c r="L792" s="80"/>
    </row>
    <row r="793" spans="1:12" ht="16.2" customHeight="1" thickBot="1" x14ac:dyDescent="0.35">
      <c r="A793" s="116" t="s">
        <v>1061</v>
      </c>
      <c r="B793" s="116" t="s">
        <v>1272</v>
      </c>
      <c r="C793" s="116" t="s">
        <v>1299</v>
      </c>
      <c r="D793" s="116" t="s">
        <v>1258</v>
      </c>
      <c r="E793" s="116">
        <v>6</v>
      </c>
      <c r="F793" s="116">
        <v>6</v>
      </c>
      <c r="G793" s="80">
        <f t="shared" si="24"/>
        <v>0</v>
      </c>
      <c r="H793" s="116"/>
      <c r="I793" s="116"/>
      <c r="J793" s="80">
        <f t="shared" si="25"/>
        <v>0</v>
      </c>
      <c r="K793" s="24"/>
      <c r="L793" s="80"/>
    </row>
    <row r="794" spans="1:12" ht="16.2" customHeight="1" thickBot="1" x14ac:dyDescent="0.35">
      <c r="A794" s="116" t="s">
        <v>1061</v>
      </c>
      <c r="B794" s="116" t="s">
        <v>1272</v>
      </c>
      <c r="C794" s="116" t="s">
        <v>1300</v>
      </c>
      <c r="D794" s="116" t="s">
        <v>1258</v>
      </c>
      <c r="E794" s="116"/>
      <c r="F794" s="116"/>
      <c r="G794" s="80">
        <f t="shared" si="24"/>
        <v>0</v>
      </c>
      <c r="H794" s="116">
        <v>6</v>
      </c>
      <c r="I794" s="116">
        <v>6</v>
      </c>
      <c r="J794" s="80">
        <f t="shared" si="25"/>
        <v>0</v>
      </c>
      <c r="K794" s="80"/>
      <c r="L794" s="80"/>
    </row>
    <row r="795" spans="1:12" ht="16.2" customHeight="1" thickBot="1" x14ac:dyDescent="0.35">
      <c r="A795" s="116" t="s">
        <v>1061</v>
      </c>
      <c r="B795" s="116" t="s">
        <v>1276</v>
      </c>
      <c r="C795" s="116" t="s">
        <v>1299</v>
      </c>
      <c r="D795" s="116" t="s">
        <v>1258</v>
      </c>
      <c r="E795" s="116">
        <v>6</v>
      </c>
      <c r="F795" s="116">
        <v>6</v>
      </c>
      <c r="G795" s="80">
        <f t="shared" si="24"/>
        <v>0</v>
      </c>
      <c r="H795" s="116"/>
      <c r="I795" s="116"/>
      <c r="J795" s="80">
        <f t="shared" si="25"/>
        <v>0</v>
      </c>
      <c r="K795" s="80"/>
      <c r="L795" s="80"/>
    </row>
    <row r="796" spans="1:12" ht="16.2" customHeight="1" thickBot="1" x14ac:dyDescent="0.35">
      <c r="A796" s="116" t="s">
        <v>1061</v>
      </c>
      <c r="B796" s="116" t="s">
        <v>1276</v>
      </c>
      <c r="C796" s="116" t="s">
        <v>1300</v>
      </c>
      <c r="D796" s="116" t="s">
        <v>1258</v>
      </c>
      <c r="E796" s="116"/>
      <c r="F796" s="116"/>
      <c r="G796" s="80">
        <f t="shared" si="24"/>
        <v>0</v>
      </c>
      <c r="H796" s="116">
        <v>6</v>
      </c>
      <c r="I796" s="116">
        <v>6</v>
      </c>
      <c r="J796" s="80">
        <f t="shared" si="25"/>
        <v>0</v>
      </c>
      <c r="K796" s="80"/>
      <c r="L796" s="80"/>
    </row>
    <row r="797" spans="1:12" ht="16.2" customHeight="1" thickBot="1" x14ac:dyDescent="0.35">
      <c r="A797" s="80" t="s">
        <v>1062</v>
      </c>
      <c r="B797" s="80" t="s">
        <v>1063</v>
      </c>
      <c r="C797" s="80" t="s">
        <v>1065</v>
      </c>
      <c r="D797" s="80" t="s">
        <v>1258</v>
      </c>
      <c r="E797" s="80"/>
      <c r="F797" s="80"/>
      <c r="G797" s="80">
        <f t="shared" si="24"/>
        <v>0</v>
      </c>
      <c r="H797" s="80"/>
      <c r="I797" s="80"/>
      <c r="J797" s="80">
        <f t="shared" si="25"/>
        <v>0</v>
      </c>
      <c r="K797" s="24"/>
      <c r="L797" s="80"/>
    </row>
    <row r="798" spans="1:12" ht="16.2" customHeight="1" thickBot="1" x14ac:dyDescent="0.35">
      <c r="A798" s="80" t="s">
        <v>1062</v>
      </c>
      <c r="B798" s="80" t="s">
        <v>1063</v>
      </c>
      <c r="C798" s="80" t="s">
        <v>1064</v>
      </c>
      <c r="D798" s="80" t="s">
        <v>1258</v>
      </c>
      <c r="E798" s="80">
        <v>4</v>
      </c>
      <c r="F798" s="80">
        <v>4</v>
      </c>
      <c r="G798" s="80">
        <f t="shared" si="24"/>
        <v>0</v>
      </c>
      <c r="H798" s="80"/>
      <c r="I798" s="80"/>
      <c r="J798" s="80">
        <f t="shared" si="25"/>
        <v>0</v>
      </c>
      <c r="K798" s="80"/>
      <c r="L798" s="80"/>
    </row>
    <row r="799" spans="1:12" ht="16.2" customHeight="1" thickBot="1" x14ac:dyDescent="0.35">
      <c r="A799" s="80" t="s">
        <v>1066</v>
      </c>
      <c r="B799" s="80" t="s">
        <v>1067</v>
      </c>
      <c r="C799" s="80" t="s">
        <v>2497</v>
      </c>
      <c r="D799" s="80" t="s">
        <v>1258</v>
      </c>
      <c r="E799" s="80">
        <v>20</v>
      </c>
      <c r="F799" s="80">
        <v>20</v>
      </c>
      <c r="G799" s="80">
        <f t="shared" si="24"/>
        <v>0</v>
      </c>
      <c r="H799" s="80"/>
      <c r="I799" s="80"/>
      <c r="J799" s="80">
        <f t="shared" si="25"/>
        <v>0</v>
      </c>
      <c r="K799" s="24"/>
      <c r="L799" s="80"/>
    </row>
    <row r="800" spans="1:12" ht="16.2" customHeight="1" thickBot="1" x14ac:dyDescent="0.35">
      <c r="A800" s="80" t="s">
        <v>1066</v>
      </c>
      <c r="B800" s="80" t="s">
        <v>1067</v>
      </c>
      <c r="C800" s="80" t="s">
        <v>2498</v>
      </c>
      <c r="D800" s="80" t="s">
        <v>1258</v>
      </c>
      <c r="E800" s="80"/>
      <c r="F800" s="80"/>
      <c r="G800" s="80">
        <f t="shared" si="24"/>
        <v>0</v>
      </c>
      <c r="H800" s="80">
        <v>24</v>
      </c>
      <c r="I800" s="80">
        <v>24</v>
      </c>
      <c r="J800" s="80">
        <f t="shared" si="25"/>
        <v>0</v>
      </c>
      <c r="K800" s="80"/>
      <c r="L800" s="80"/>
    </row>
    <row r="801" spans="1:12" ht="16.2" customHeight="1" thickBot="1" x14ac:dyDescent="0.35">
      <c r="A801" s="80" t="s">
        <v>1068</v>
      </c>
      <c r="B801" s="80" t="s">
        <v>1069</v>
      </c>
      <c r="C801" s="80" t="s">
        <v>2499</v>
      </c>
      <c r="D801" s="80" t="s">
        <v>1258</v>
      </c>
      <c r="E801" s="80">
        <v>31</v>
      </c>
      <c r="F801" s="80">
        <v>31</v>
      </c>
      <c r="G801" s="80">
        <f t="shared" si="24"/>
        <v>0</v>
      </c>
      <c r="H801" s="80"/>
      <c r="I801" s="80"/>
      <c r="J801" s="80">
        <f t="shared" si="25"/>
        <v>0</v>
      </c>
      <c r="K801" s="24"/>
      <c r="L801" s="80"/>
    </row>
    <row r="802" spans="1:12" ht="16.2" customHeight="1" thickBot="1" x14ac:dyDescent="0.35">
      <c r="A802" s="80" t="s">
        <v>1068</v>
      </c>
      <c r="B802" s="80" t="s">
        <v>1069</v>
      </c>
      <c r="C802" s="80" t="s">
        <v>2500</v>
      </c>
      <c r="D802" s="80" t="s">
        <v>1258</v>
      </c>
      <c r="E802" s="80"/>
      <c r="F802" s="80"/>
      <c r="G802" s="80">
        <f t="shared" si="24"/>
        <v>0</v>
      </c>
      <c r="H802" s="80">
        <v>27</v>
      </c>
      <c r="I802" s="80">
        <v>27</v>
      </c>
      <c r="J802" s="80">
        <f t="shared" si="25"/>
        <v>0</v>
      </c>
      <c r="K802" s="80"/>
      <c r="L802" s="80"/>
    </row>
    <row r="803" spans="1:12" ht="16.2" customHeight="1" thickBot="1" x14ac:dyDescent="0.35">
      <c r="A803" s="80" t="s">
        <v>1070</v>
      </c>
      <c r="B803" s="80" t="s">
        <v>1071</v>
      </c>
      <c r="C803" s="80" t="s">
        <v>2501</v>
      </c>
      <c r="D803" s="80" t="s">
        <v>1258</v>
      </c>
      <c r="E803" s="80"/>
      <c r="F803" s="80"/>
      <c r="G803" s="80">
        <f t="shared" si="24"/>
        <v>0</v>
      </c>
      <c r="H803" s="156">
        <v>17</v>
      </c>
      <c r="I803" s="156">
        <v>17</v>
      </c>
      <c r="J803" s="80">
        <f t="shared" si="25"/>
        <v>0</v>
      </c>
      <c r="K803" s="24"/>
      <c r="L803" s="80"/>
    </row>
    <row r="804" spans="1:12" ht="16.2" customHeight="1" thickBot="1" x14ac:dyDescent="0.35">
      <c r="A804" s="80" t="s">
        <v>1070</v>
      </c>
      <c r="B804" s="80" t="s">
        <v>1071</v>
      </c>
      <c r="C804" s="80" t="s">
        <v>2502</v>
      </c>
      <c r="D804" s="80" t="s">
        <v>1258</v>
      </c>
      <c r="E804" s="156">
        <v>26</v>
      </c>
      <c r="F804" s="156">
        <v>26</v>
      </c>
      <c r="G804" s="80">
        <f t="shared" si="24"/>
        <v>0</v>
      </c>
      <c r="H804" s="80"/>
      <c r="I804" s="80"/>
      <c r="J804" s="80">
        <f t="shared" si="25"/>
        <v>0</v>
      </c>
      <c r="K804" s="80"/>
      <c r="L804" s="80"/>
    </row>
    <row r="805" spans="1:12" ht="16.2" customHeight="1" thickBot="1" x14ac:dyDescent="0.35">
      <c r="A805" s="80" t="s">
        <v>1072</v>
      </c>
      <c r="B805" s="80" t="s">
        <v>1073</v>
      </c>
      <c r="C805" s="80" t="s">
        <v>1074</v>
      </c>
      <c r="D805" s="80" t="s">
        <v>1258</v>
      </c>
      <c r="E805" s="156">
        <v>19</v>
      </c>
      <c r="F805" s="156">
        <v>19</v>
      </c>
      <c r="G805" s="80">
        <f t="shared" si="24"/>
        <v>0</v>
      </c>
      <c r="H805" s="80"/>
      <c r="I805" s="80"/>
      <c r="J805" s="80">
        <f t="shared" si="25"/>
        <v>0</v>
      </c>
      <c r="K805" s="24"/>
      <c r="L805" s="80"/>
    </row>
    <row r="806" spans="1:12" ht="16.2" customHeight="1" thickBot="1" x14ac:dyDescent="0.35">
      <c r="A806" s="80" t="s">
        <v>1072</v>
      </c>
      <c r="B806" s="80" t="s">
        <v>1073</v>
      </c>
      <c r="C806" s="80" t="s">
        <v>1267</v>
      </c>
      <c r="D806" s="80" t="s">
        <v>1258</v>
      </c>
      <c r="E806" s="80"/>
      <c r="F806" s="80"/>
      <c r="G806" s="80">
        <f t="shared" si="24"/>
        <v>0</v>
      </c>
      <c r="H806" s="156">
        <v>6</v>
      </c>
      <c r="I806" s="156">
        <v>6</v>
      </c>
      <c r="J806" s="80">
        <f t="shared" si="25"/>
        <v>0</v>
      </c>
      <c r="K806" s="80"/>
      <c r="L806" s="80"/>
    </row>
    <row r="807" spans="1:12" ht="16.2" customHeight="1" thickBot="1" x14ac:dyDescent="0.35">
      <c r="A807" s="80" t="s">
        <v>1075</v>
      </c>
      <c r="B807" s="80" t="s">
        <v>1076</v>
      </c>
      <c r="C807" s="80" t="s">
        <v>2503</v>
      </c>
      <c r="D807" s="80" t="s">
        <v>1258</v>
      </c>
      <c r="E807" s="80"/>
      <c r="F807" s="80"/>
      <c r="G807" s="80">
        <f t="shared" si="24"/>
        <v>0</v>
      </c>
      <c r="H807" s="80">
        <v>12</v>
      </c>
      <c r="I807" s="80">
        <v>12</v>
      </c>
      <c r="J807" s="80">
        <f t="shared" si="25"/>
        <v>0</v>
      </c>
      <c r="K807" s="24"/>
      <c r="L807" s="80"/>
    </row>
    <row r="808" spans="1:12" ht="16.2" customHeight="1" thickBot="1" x14ac:dyDescent="0.35">
      <c r="A808" s="80" t="s">
        <v>1075</v>
      </c>
      <c r="B808" s="80" t="s">
        <v>1076</v>
      </c>
      <c r="C808" s="80" t="s">
        <v>2504</v>
      </c>
      <c r="D808" s="80" t="s">
        <v>1258</v>
      </c>
      <c r="E808" s="80">
        <v>18</v>
      </c>
      <c r="F808" s="80">
        <v>18</v>
      </c>
      <c r="G808" s="80">
        <f t="shared" si="24"/>
        <v>0</v>
      </c>
      <c r="H808" s="80"/>
      <c r="I808" s="80"/>
      <c r="J808" s="80">
        <f t="shared" si="25"/>
        <v>0</v>
      </c>
      <c r="K808" s="80"/>
      <c r="L808" s="80"/>
    </row>
    <row r="809" spans="1:12" ht="16.2" customHeight="1" thickBot="1" x14ac:dyDescent="0.35">
      <c r="A809" s="80" t="s">
        <v>1077</v>
      </c>
      <c r="B809" s="80" t="s">
        <v>1078</v>
      </c>
      <c r="C809" s="80" t="s">
        <v>1079</v>
      </c>
      <c r="D809" s="80" t="s">
        <v>1258</v>
      </c>
      <c r="E809" s="80"/>
      <c r="F809" s="80"/>
      <c r="G809" s="80">
        <f t="shared" si="24"/>
        <v>0</v>
      </c>
      <c r="H809" s="80">
        <v>2</v>
      </c>
      <c r="I809" s="80">
        <v>2</v>
      </c>
      <c r="J809" s="80">
        <f t="shared" si="25"/>
        <v>0</v>
      </c>
      <c r="K809" s="24"/>
      <c r="L809" s="80"/>
    </row>
    <row r="810" spans="1:12" ht="16.2" customHeight="1" thickBot="1" x14ac:dyDescent="0.35">
      <c r="A810" s="80" t="s">
        <v>1077</v>
      </c>
      <c r="B810" s="80" t="s">
        <v>1078</v>
      </c>
      <c r="C810" s="80" t="s">
        <v>1080</v>
      </c>
      <c r="D810" s="80" t="s">
        <v>1258</v>
      </c>
      <c r="E810" s="80">
        <v>5</v>
      </c>
      <c r="F810" s="80">
        <v>5</v>
      </c>
      <c r="G810" s="80">
        <f t="shared" si="24"/>
        <v>0</v>
      </c>
      <c r="H810" s="80"/>
      <c r="I810" s="80"/>
      <c r="J810" s="80">
        <f t="shared" si="25"/>
        <v>0</v>
      </c>
      <c r="K810" s="80"/>
      <c r="L810" s="80"/>
    </row>
    <row r="811" spans="1:12" ht="16.2" customHeight="1" thickBot="1" x14ac:dyDescent="0.35">
      <c r="A811" s="80" t="s">
        <v>1081</v>
      </c>
      <c r="B811" s="80" t="s">
        <v>1082</v>
      </c>
      <c r="C811" s="80" t="s">
        <v>1084</v>
      </c>
      <c r="D811" s="80" t="s">
        <v>1258</v>
      </c>
      <c r="E811" s="80"/>
      <c r="F811" s="80"/>
      <c r="G811" s="80">
        <f t="shared" si="24"/>
        <v>0</v>
      </c>
      <c r="H811" s="80">
        <v>41</v>
      </c>
      <c r="I811" s="80">
        <v>41</v>
      </c>
      <c r="J811" s="80">
        <f t="shared" si="25"/>
        <v>0</v>
      </c>
      <c r="K811" s="24"/>
      <c r="L811" s="80"/>
    </row>
    <row r="812" spans="1:12" ht="16.2" customHeight="1" thickBot="1" x14ac:dyDescent="0.35">
      <c r="A812" s="80" t="s">
        <v>1081</v>
      </c>
      <c r="B812" s="80" t="s">
        <v>1082</v>
      </c>
      <c r="C812" s="80" t="s">
        <v>1083</v>
      </c>
      <c r="D812" s="80" t="s">
        <v>1258</v>
      </c>
      <c r="E812" s="80">
        <v>34</v>
      </c>
      <c r="F812" s="80">
        <v>34</v>
      </c>
      <c r="G812" s="80">
        <f t="shared" si="24"/>
        <v>0</v>
      </c>
      <c r="H812" s="80"/>
      <c r="I812" s="80"/>
      <c r="J812" s="80">
        <f t="shared" si="25"/>
        <v>0</v>
      </c>
      <c r="K812" s="80"/>
      <c r="L812" s="80"/>
    </row>
    <row r="813" spans="1:12" ht="16.2" customHeight="1" thickBot="1" x14ac:dyDescent="0.35">
      <c r="A813" s="80" t="s">
        <v>1085</v>
      </c>
      <c r="B813" s="80" t="s">
        <v>88</v>
      </c>
      <c r="C813" s="80" t="s">
        <v>2505</v>
      </c>
      <c r="D813" s="80" t="s">
        <v>1258</v>
      </c>
      <c r="E813" s="80">
        <v>39</v>
      </c>
      <c r="F813" s="80">
        <v>39</v>
      </c>
      <c r="G813" s="80">
        <f t="shared" si="24"/>
        <v>0</v>
      </c>
      <c r="H813" s="80"/>
      <c r="I813" s="80"/>
      <c r="J813" s="80">
        <f t="shared" si="25"/>
        <v>0</v>
      </c>
      <c r="K813" s="24"/>
      <c r="L813" s="80"/>
    </row>
    <row r="814" spans="1:12" ht="16.2" customHeight="1" thickBot="1" x14ac:dyDescent="0.35">
      <c r="A814" s="80" t="s">
        <v>1085</v>
      </c>
      <c r="B814" s="80" t="s">
        <v>88</v>
      </c>
      <c r="C814" s="80" t="s">
        <v>2506</v>
      </c>
      <c r="D814" s="80" t="s">
        <v>1258</v>
      </c>
      <c r="E814" s="80"/>
      <c r="F814" s="80"/>
      <c r="G814" s="80">
        <f t="shared" si="24"/>
        <v>0</v>
      </c>
      <c r="H814" s="80">
        <v>22</v>
      </c>
      <c r="I814" s="80">
        <v>22</v>
      </c>
      <c r="J814" s="80">
        <f t="shared" si="25"/>
        <v>0</v>
      </c>
      <c r="K814" s="80"/>
      <c r="L814" s="80"/>
    </row>
    <row r="815" spans="1:12" ht="16.2" customHeight="1" thickBot="1" x14ac:dyDescent="0.35">
      <c r="A815" s="80" t="s">
        <v>1086</v>
      </c>
      <c r="B815" s="80" t="s">
        <v>1253</v>
      </c>
      <c r="C815" s="80" t="s">
        <v>2507</v>
      </c>
      <c r="D815" s="80" t="s">
        <v>1258</v>
      </c>
      <c r="E815" s="80"/>
      <c r="F815" s="80"/>
      <c r="G815" s="80">
        <f t="shared" si="24"/>
        <v>0</v>
      </c>
      <c r="H815" s="156">
        <v>15</v>
      </c>
      <c r="I815" s="156">
        <v>15</v>
      </c>
      <c r="J815" s="80">
        <f t="shared" si="25"/>
        <v>0</v>
      </c>
      <c r="K815" s="24"/>
      <c r="L815" s="80"/>
    </row>
    <row r="816" spans="1:12" ht="16.2" customHeight="1" thickBot="1" x14ac:dyDescent="0.35">
      <c r="A816" s="80" t="s">
        <v>1086</v>
      </c>
      <c r="B816" s="80" t="s">
        <v>1253</v>
      </c>
      <c r="C816" s="80" t="s">
        <v>2508</v>
      </c>
      <c r="D816" s="80" t="s">
        <v>1258</v>
      </c>
      <c r="E816" s="156">
        <v>39</v>
      </c>
      <c r="F816" s="156">
        <v>39</v>
      </c>
      <c r="G816" s="80">
        <f t="shared" si="24"/>
        <v>0</v>
      </c>
      <c r="H816" s="80"/>
      <c r="I816" s="80"/>
      <c r="J816" s="80">
        <f t="shared" si="25"/>
        <v>0</v>
      </c>
      <c r="K816" s="80"/>
      <c r="L816" s="80"/>
    </row>
    <row r="817" spans="1:12" ht="16.2" customHeight="1" thickBot="1" x14ac:dyDescent="0.35">
      <c r="A817" s="80" t="s">
        <v>1087</v>
      </c>
      <c r="B817" s="80" t="s">
        <v>1088</v>
      </c>
      <c r="C817" s="80" t="s">
        <v>1089</v>
      </c>
      <c r="D817" s="80" t="s">
        <v>1258</v>
      </c>
      <c r="E817" s="80"/>
      <c r="F817" s="80"/>
      <c r="G817" s="80">
        <f t="shared" si="24"/>
        <v>0</v>
      </c>
      <c r="H817" s="80">
        <v>1</v>
      </c>
      <c r="I817" s="80">
        <v>1</v>
      </c>
      <c r="J817" s="80">
        <f t="shared" si="25"/>
        <v>0</v>
      </c>
      <c r="K817" s="24"/>
      <c r="L817" s="80"/>
    </row>
    <row r="818" spans="1:12" ht="16.2" customHeight="1" thickBot="1" x14ac:dyDescent="0.35">
      <c r="A818" s="80" t="s">
        <v>1087</v>
      </c>
      <c r="B818" s="80" t="s">
        <v>1088</v>
      </c>
      <c r="C818" s="80" t="s">
        <v>1090</v>
      </c>
      <c r="D818" s="80" t="s">
        <v>1258</v>
      </c>
      <c r="E818" s="80">
        <v>5</v>
      </c>
      <c r="F818" s="80">
        <v>5</v>
      </c>
      <c r="G818" s="80">
        <f t="shared" si="24"/>
        <v>0</v>
      </c>
      <c r="H818" s="80"/>
      <c r="I818" s="80"/>
      <c r="J818" s="80">
        <f t="shared" si="25"/>
        <v>0</v>
      </c>
      <c r="K818" s="80"/>
      <c r="L818" s="80"/>
    </row>
    <row r="819" spans="1:12" ht="16.2" customHeight="1" thickBot="1" x14ac:dyDescent="0.35">
      <c r="A819" s="80" t="s">
        <v>1091</v>
      </c>
      <c r="B819" s="80" t="s">
        <v>1186</v>
      </c>
      <c r="C819" s="80" t="s">
        <v>2509</v>
      </c>
      <c r="D819" s="80" t="s">
        <v>1258</v>
      </c>
      <c r="E819" s="80"/>
      <c r="F819" s="80"/>
      <c r="G819" s="80">
        <f t="shared" si="24"/>
        <v>0</v>
      </c>
      <c r="H819" s="80"/>
      <c r="I819" s="80"/>
      <c r="J819" s="80">
        <f t="shared" si="25"/>
        <v>0</v>
      </c>
      <c r="K819" s="24"/>
      <c r="L819" s="80"/>
    </row>
    <row r="820" spans="1:12" ht="16.2" customHeight="1" thickBot="1" x14ac:dyDescent="0.35">
      <c r="A820" s="80" t="s">
        <v>1091</v>
      </c>
      <c r="B820" s="80" t="s">
        <v>1186</v>
      </c>
      <c r="C820" s="80" t="s">
        <v>2510</v>
      </c>
      <c r="D820" s="80" t="s">
        <v>1258</v>
      </c>
      <c r="E820" s="80"/>
      <c r="F820" s="80"/>
      <c r="G820" s="80">
        <f t="shared" si="24"/>
        <v>0</v>
      </c>
      <c r="H820" s="80"/>
      <c r="I820" s="80"/>
      <c r="J820" s="80">
        <f t="shared" si="25"/>
        <v>0</v>
      </c>
      <c r="K820" s="80"/>
      <c r="L820" s="80"/>
    </row>
    <row r="821" spans="1:12" ht="16.2" customHeight="1" thickBot="1" x14ac:dyDescent="0.35">
      <c r="A821" s="80" t="s">
        <v>1092</v>
      </c>
      <c r="B821" s="80" t="s">
        <v>1254</v>
      </c>
      <c r="C821" s="80" t="s">
        <v>1268</v>
      </c>
      <c r="D821" s="80" t="s">
        <v>1258</v>
      </c>
      <c r="E821" s="80"/>
      <c r="F821" s="80"/>
      <c r="G821" s="80">
        <f t="shared" si="24"/>
        <v>0</v>
      </c>
      <c r="H821" s="80"/>
      <c r="I821" s="80"/>
      <c r="J821" s="80">
        <f t="shared" si="25"/>
        <v>0</v>
      </c>
      <c r="K821" s="24"/>
      <c r="L821" s="80"/>
    </row>
    <row r="822" spans="1:12" ht="16.2" customHeight="1" thickBot="1" x14ac:dyDescent="0.35">
      <c r="A822" s="80" t="s">
        <v>1092</v>
      </c>
      <c r="B822" s="80" t="s">
        <v>1254</v>
      </c>
      <c r="C822" s="80" t="s">
        <v>1269</v>
      </c>
      <c r="D822" s="80" t="s">
        <v>1258</v>
      </c>
      <c r="E822" s="80"/>
      <c r="F822" s="80"/>
      <c r="G822" s="80">
        <f t="shared" si="24"/>
        <v>0</v>
      </c>
      <c r="H822" s="80"/>
      <c r="I822" s="80"/>
      <c r="J822" s="80">
        <f t="shared" si="25"/>
        <v>0</v>
      </c>
      <c r="K822" s="80"/>
      <c r="L822" s="80"/>
    </row>
    <row r="823" spans="1:12" ht="16.2" customHeight="1" thickBot="1" x14ac:dyDescent="0.35">
      <c r="A823" s="80" t="s">
        <v>1093</v>
      </c>
      <c r="B823" s="80" t="s">
        <v>10</v>
      </c>
      <c r="C823" s="80" t="s">
        <v>1094</v>
      </c>
      <c r="D823" s="80" t="s">
        <v>1258</v>
      </c>
      <c r="E823" s="80"/>
      <c r="F823" s="80"/>
      <c r="G823" s="80">
        <f t="shared" si="24"/>
        <v>0</v>
      </c>
      <c r="H823" s="80"/>
      <c r="I823" s="80"/>
      <c r="J823" s="80">
        <f t="shared" si="25"/>
        <v>0</v>
      </c>
      <c r="K823" s="24"/>
      <c r="L823" s="80"/>
    </row>
    <row r="824" spans="1:12" ht="16.2" customHeight="1" thickBot="1" x14ac:dyDescent="0.35">
      <c r="A824" s="80" t="s">
        <v>1093</v>
      </c>
      <c r="B824" s="80" t="s">
        <v>10</v>
      </c>
      <c r="C824" s="80" t="s">
        <v>1095</v>
      </c>
      <c r="D824" s="80" t="s">
        <v>1258</v>
      </c>
      <c r="E824" s="80"/>
      <c r="F824" s="80"/>
      <c r="G824" s="80">
        <f t="shared" si="24"/>
        <v>0</v>
      </c>
      <c r="H824" s="80"/>
      <c r="I824" s="80"/>
      <c r="J824" s="80">
        <f t="shared" si="25"/>
        <v>0</v>
      </c>
      <c r="K824" s="80"/>
      <c r="L824" s="80"/>
    </row>
    <row r="825" spans="1:12" ht="16.2" customHeight="1" thickBot="1" x14ac:dyDescent="0.35">
      <c r="A825" s="80" t="s">
        <v>1097</v>
      </c>
      <c r="B825" s="80" t="s">
        <v>1098</v>
      </c>
      <c r="C825" s="80" t="s">
        <v>1099</v>
      </c>
      <c r="D825" s="80" t="s">
        <v>1258</v>
      </c>
      <c r="E825" s="80"/>
      <c r="F825" s="80"/>
      <c r="G825" s="80">
        <f t="shared" si="24"/>
        <v>0</v>
      </c>
      <c r="H825" s="80"/>
      <c r="I825" s="80"/>
      <c r="J825" s="80">
        <f t="shared" si="25"/>
        <v>0</v>
      </c>
      <c r="K825" s="24"/>
      <c r="L825" s="80"/>
    </row>
    <row r="826" spans="1:12" ht="16.2" customHeight="1" thickBot="1" x14ac:dyDescent="0.35">
      <c r="A826" s="80" t="s">
        <v>1097</v>
      </c>
      <c r="B826" s="80" t="s">
        <v>1098</v>
      </c>
      <c r="C826" s="80" t="s">
        <v>1100</v>
      </c>
      <c r="D826" s="80" t="s">
        <v>1258</v>
      </c>
      <c r="E826" s="80"/>
      <c r="F826" s="80"/>
      <c r="G826" s="80">
        <f t="shared" si="24"/>
        <v>0</v>
      </c>
      <c r="H826" s="80"/>
      <c r="I826" s="80"/>
      <c r="J826" s="80">
        <f t="shared" si="25"/>
        <v>0</v>
      </c>
      <c r="K826" s="80"/>
      <c r="L826" s="80"/>
    </row>
    <row r="827" spans="1:12" ht="16.2" customHeight="1" thickBot="1" x14ac:dyDescent="0.35">
      <c r="A827" s="80" t="s">
        <v>1101</v>
      </c>
      <c r="B827" s="80" t="s">
        <v>1102</v>
      </c>
      <c r="C827" s="80" t="s">
        <v>2142</v>
      </c>
      <c r="D827" s="80" t="s">
        <v>1258</v>
      </c>
      <c r="E827" s="80">
        <v>9</v>
      </c>
      <c r="F827" s="80">
        <v>9</v>
      </c>
      <c r="G827" s="80">
        <f t="shared" si="24"/>
        <v>0</v>
      </c>
      <c r="H827" s="80"/>
      <c r="I827" s="80"/>
      <c r="J827" s="80">
        <f t="shared" si="25"/>
        <v>0</v>
      </c>
      <c r="K827" s="24"/>
      <c r="L827" s="80"/>
    </row>
    <row r="828" spans="1:12" ht="16.2" customHeight="1" thickBot="1" x14ac:dyDescent="0.35">
      <c r="A828" s="80" t="s">
        <v>1101</v>
      </c>
      <c r="B828" s="80" t="s">
        <v>1102</v>
      </c>
      <c r="C828" s="80" t="s">
        <v>2141</v>
      </c>
      <c r="D828" s="80" t="s">
        <v>1258</v>
      </c>
      <c r="E828" s="80"/>
      <c r="F828" s="80"/>
      <c r="G828" s="80">
        <f t="shared" si="24"/>
        <v>0</v>
      </c>
      <c r="H828" s="80"/>
      <c r="I828" s="80"/>
      <c r="J828" s="80">
        <f t="shared" si="25"/>
        <v>0</v>
      </c>
      <c r="K828" s="80"/>
      <c r="L828" s="80"/>
    </row>
    <row r="829" spans="1:12" ht="16.2" customHeight="1" thickBot="1" x14ac:dyDescent="0.35">
      <c r="A829" s="80" t="s">
        <v>1103</v>
      </c>
      <c r="B829" s="80" t="s">
        <v>1104</v>
      </c>
      <c r="C829" s="80" t="s">
        <v>2511</v>
      </c>
      <c r="D829" s="80" t="s">
        <v>1258</v>
      </c>
      <c r="E829" s="80"/>
      <c r="F829" s="80"/>
      <c r="G829" s="80">
        <f t="shared" si="24"/>
        <v>0</v>
      </c>
      <c r="H829" s="80">
        <v>1</v>
      </c>
      <c r="I829" s="80">
        <v>1</v>
      </c>
      <c r="J829" s="80">
        <f t="shared" si="25"/>
        <v>0</v>
      </c>
      <c r="K829" s="24"/>
      <c r="L829" s="80"/>
    </row>
    <row r="830" spans="1:12" ht="16.2" customHeight="1" thickBot="1" x14ac:dyDescent="0.35">
      <c r="A830" s="80" t="s">
        <v>1103</v>
      </c>
      <c r="B830" s="80" t="s">
        <v>1104</v>
      </c>
      <c r="C830" s="80" t="s">
        <v>2512</v>
      </c>
      <c r="D830" s="80" t="s">
        <v>1258</v>
      </c>
      <c r="E830" s="80">
        <v>14</v>
      </c>
      <c r="F830" s="80">
        <v>14</v>
      </c>
      <c r="G830" s="80">
        <f t="shared" si="24"/>
        <v>0</v>
      </c>
      <c r="H830" s="80"/>
      <c r="I830" s="80"/>
      <c r="J830" s="80">
        <f t="shared" si="25"/>
        <v>0</v>
      </c>
      <c r="K830" s="80"/>
      <c r="L830" s="80"/>
    </row>
    <row r="831" spans="1:12" ht="16.2" customHeight="1" thickBot="1" x14ac:dyDescent="0.35">
      <c r="A831" s="80" t="s">
        <v>1105</v>
      </c>
      <c r="B831" s="80" t="s">
        <v>1106</v>
      </c>
      <c r="C831" s="80" t="s">
        <v>2513</v>
      </c>
      <c r="D831" s="80" t="s">
        <v>1258</v>
      </c>
      <c r="E831" s="80"/>
      <c r="F831" s="80"/>
      <c r="G831" s="80">
        <f t="shared" si="24"/>
        <v>0</v>
      </c>
      <c r="H831" s="80">
        <v>23</v>
      </c>
      <c r="I831" s="80">
        <v>23</v>
      </c>
      <c r="J831" s="80">
        <f t="shared" si="25"/>
        <v>0</v>
      </c>
      <c r="K831" s="24"/>
      <c r="L831" s="80"/>
    </row>
    <row r="832" spans="1:12" ht="16.2" customHeight="1" thickBot="1" x14ac:dyDescent="0.35">
      <c r="A832" s="80" t="s">
        <v>1105</v>
      </c>
      <c r="B832" s="80" t="s">
        <v>1106</v>
      </c>
      <c r="C832" s="80" t="s">
        <v>2514</v>
      </c>
      <c r="D832" s="80" t="s">
        <v>1258</v>
      </c>
      <c r="E832" s="80">
        <v>20</v>
      </c>
      <c r="F832" s="80">
        <v>20</v>
      </c>
      <c r="G832" s="80">
        <f t="shared" si="24"/>
        <v>0</v>
      </c>
      <c r="H832" s="80"/>
      <c r="I832" s="80"/>
      <c r="J832" s="80">
        <f t="shared" si="25"/>
        <v>0</v>
      </c>
      <c r="K832" s="80"/>
      <c r="L832" s="80"/>
    </row>
    <row r="833" spans="1:12" ht="16.2" customHeight="1" thickBot="1" x14ac:dyDescent="0.35">
      <c r="A833" s="80" t="s">
        <v>1107</v>
      </c>
      <c r="B833" s="80" t="s">
        <v>1108</v>
      </c>
      <c r="C833" s="80" t="s">
        <v>1109</v>
      </c>
      <c r="D833" s="80" t="s">
        <v>1258</v>
      </c>
      <c r="E833" s="80">
        <v>13</v>
      </c>
      <c r="F833" s="80">
        <v>13</v>
      </c>
      <c r="G833" s="80">
        <f t="shared" si="24"/>
        <v>0</v>
      </c>
      <c r="H833" s="80"/>
      <c r="I833" s="80"/>
      <c r="J833" s="80">
        <f t="shared" si="25"/>
        <v>0</v>
      </c>
      <c r="K833" s="24"/>
      <c r="L833" s="80"/>
    </row>
    <row r="834" spans="1:12" ht="16.2" customHeight="1" thickBot="1" x14ac:dyDescent="0.35">
      <c r="A834" s="80" t="s">
        <v>1107</v>
      </c>
      <c r="B834" s="80" t="s">
        <v>1108</v>
      </c>
      <c r="C834" s="80" t="s">
        <v>1110</v>
      </c>
      <c r="D834" s="80" t="s">
        <v>1258</v>
      </c>
      <c r="E834" s="80"/>
      <c r="F834" s="80"/>
      <c r="G834" s="80">
        <f t="shared" si="24"/>
        <v>0</v>
      </c>
      <c r="H834" s="80">
        <v>14</v>
      </c>
      <c r="I834" s="80">
        <v>14</v>
      </c>
      <c r="J834" s="80">
        <f t="shared" si="25"/>
        <v>0</v>
      </c>
      <c r="K834" s="80"/>
      <c r="L834" s="80"/>
    </row>
    <row r="835" spans="1:12" ht="16.2" customHeight="1" thickBot="1" x14ac:dyDescent="0.35">
      <c r="A835" s="80" t="s">
        <v>1111</v>
      </c>
      <c r="B835" s="80" t="s">
        <v>1112</v>
      </c>
      <c r="C835" s="80" t="s">
        <v>1114</v>
      </c>
      <c r="D835" s="80" t="s">
        <v>1258</v>
      </c>
      <c r="E835" s="156">
        <v>13</v>
      </c>
      <c r="F835" s="156">
        <v>13</v>
      </c>
      <c r="G835" s="80">
        <f t="shared" si="24"/>
        <v>0</v>
      </c>
      <c r="H835" s="80"/>
      <c r="I835" s="80"/>
      <c r="J835" s="80">
        <f t="shared" si="25"/>
        <v>0</v>
      </c>
      <c r="K835" s="24"/>
      <c r="L835" s="80"/>
    </row>
    <row r="836" spans="1:12" ht="16.2" customHeight="1" thickBot="1" x14ac:dyDescent="0.35">
      <c r="A836" s="80" t="s">
        <v>1111</v>
      </c>
      <c r="B836" s="80" t="s">
        <v>1112</v>
      </c>
      <c r="C836" s="80" t="s">
        <v>1113</v>
      </c>
      <c r="D836" s="80" t="s">
        <v>1258</v>
      </c>
      <c r="E836" s="80"/>
      <c r="F836" s="80"/>
      <c r="G836" s="80">
        <f t="shared" si="24"/>
        <v>0</v>
      </c>
      <c r="H836" s="156">
        <v>8</v>
      </c>
      <c r="I836" s="156">
        <v>8</v>
      </c>
      <c r="J836" s="80">
        <f t="shared" si="25"/>
        <v>0</v>
      </c>
      <c r="K836" s="80"/>
      <c r="L836" s="80"/>
    </row>
    <row r="837" spans="1:12" ht="16.2" customHeight="1" thickBot="1" x14ac:dyDescent="0.35">
      <c r="A837" s="80" t="s">
        <v>1115</v>
      </c>
      <c r="B837" s="80" t="s">
        <v>86</v>
      </c>
      <c r="C837" s="80" t="s">
        <v>1117</v>
      </c>
      <c r="D837" s="80" t="s">
        <v>1258</v>
      </c>
      <c r="E837" s="80"/>
      <c r="F837" s="80"/>
      <c r="G837" s="80">
        <f t="shared" si="24"/>
        <v>0</v>
      </c>
      <c r="H837" s="80"/>
      <c r="I837" s="80"/>
      <c r="J837" s="80">
        <f t="shared" si="25"/>
        <v>0</v>
      </c>
      <c r="K837" s="24"/>
      <c r="L837" s="80"/>
    </row>
    <row r="838" spans="1:12" ht="16.2" customHeight="1" thickBot="1" x14ac:dyDescent="0.35">
      <c r="A838" s="80" t="s">
        <v>1115</v>
      </c>
      <c r="B838" s="80" t="s">
        <v>86</v>
      </c>
      <c r="C838" s="80" t="s">
        <v>1116</v>
      </c>
      <c r="D838" s="80" t="s">
        <v>1258</v>
      </c>
      <c r="E838" s="80"/>
      <c r="F838" s="80"/>
      <c r="G838" s="80">
        <f t="shared" si="24"/>
        <v>0</v>
      </c>
      <c r="H838" s="80"/>
      <c r="I838" s="80"/>
      <c r="J838" s="80">
        <f t="shared" si="25"/>
        <v>0</v>
      </c>
      <c r="K838" s="80"/>
      <c r="L838" s="80"/>
    </row>
    <row r="839" spans="1:12" ht="16.2" customHeight="1" thickBot="1" x14ac:dyDescent="0.35">
      <c r="A839" s="80" t="s">
        <v>1118</v>
      </c>
      <c r="B839" s="80" t="s">
        <v>1119</v>
      </c>
      <c r="C839" s="80" t="s">
        <v>2515</v>
      </c>
      <c r="D839" s="80" t="s">
        <v>2516</v>
      </c>
      <c r="E839" s="80">
        <v>21</v>
      </c>
      <c r="F839" s="80">
        <v>21</v>
      </c>
      <c r="G839" s="80">
        <f t="shared" si="24"/>
        <v>0</v>
      </c>
      <c r="H839" s="80"/>
      <c r="I839" s="80"/>
      <c r="J839" s="80">
        <f t="shared" si="25"/>
        <v>0</v>
      </c>
      <c r="K839" s="24"/>
      <c r="L839" s="80"/>
    </row>
    <row r="840" spans="1:12" ht="16.2" customHeight="1" thickBot="1" x14ac:dyDescent="0.35">
      <c r="A840" s="80" t="s">
        <v>1118</v>
      </c>
      <c r="B840" s="80" t="s">
        <v>1119</v>
      </c>
      <c r="C840" s="80" t="s">
        <v>2517</v>
      </c>
      <c r="D840" s="80" t="s">
        <v>2516</v>
      </c>
      <c r="E840" s="80"/>
      <c r="F840" s="80"/>
      <c r="G840" s="80">
        <f t="shared" ref="G840:G884" si="26">F840-E840</f>
        <v>0</v>
      </c>
      <c r="H840" s="80">
        <v>13</v>
      </c>
      <c r="I840" s="80">
        <v>13</v>
      </c>
      <c r="J840" s="80">
        <f t="shared" ref="J840:J884" si="27">I840-H840</f>
        <v>0</v>
      </c>
      <c r="K840" s="80"/>
      <c r="L840" s="80"/>
    </row>
    <row r="841" spans="1:12" ht="16.2" customHeight="1" thickBot="1" x14ac:dyDescent="0.35">
      <c r="A841" s="80" t="s">
        <v>1120</v>
      </c>
      <c r="B841" s="80" t="s">
        <v>1121</v>
      </c>
      <c r="C841" s="80" t="s">
        <v>1122</v>
      </c>
      <c r="D841" s="80" t="s">
        <v>1258</v>
      </c>
      <c r="E841" s="156">
        <v>24</v>
      </c>
      <c r="F841" s="156">
        <v>24</v>
      </c>
      <c r="G841" s="80">
        <f t="shared" si="26"/>
        <v>0</v>
      </c>
      <c r="H841" s="80"/>
      <c r="I841" s="80"/>
      <c r="J841" s="80">
        <f t="shared" si="27"/>
        <v>0</v>
      </c>
      <c r="K841" s="24"/>
      <c r="L841" s="80"/>
    </row>
    <row r="842" spans="1:12" ht="16.2" customHeight="1" thickBot="1" x14ac:dyDescent="0.35">
      <c r="A842" s="80" t="s">
        <v>1120</v>
      </c>
      <c r="B842" s="80" t="s">
        <v>1121</v>
      </c>
      <c r="C842" s="80" t="s">
        <v>1123</v>
      </c>
      <c r="D842" s="80" t="s">
        <v>1258</v>
      </c>
      <c r="E842" s="80"/>
      <c r="F842" s="80"/>
      <c r="G842" s="80">
        <f t="shared" si="26"/>
        <v>0</v>
      </c>
      <c r="H842" s="156">
        <v>5</v>
      </c>
      <c r="I842" s="156">
        <v>5</v>
      </c>
      <c r="J842" s="80">
        <f t="shared" si="27"/>
        <v>0</v>
      </c>
      <c r="K842" s="80"/>
      <c r="L842" s="80"/>
    </row>
    <row r="843" spans="1:12" ht="16.2" customHeight="1" thickBot="1" x14ac:dyDescent="0.35">
      <c r="A843" s="116" t="s">
        <v>1124</v>
      </c>
      <c r="B843" s="116" t="s">
        <v>2518</v>
      </c>
      <c r="C843" s="116" t="s">
        <v>2519</v>
      </c>
      <c r="D843" s="80"/>
      <c r="E843" s="80">
        <v>20</v>
      </c>
      <c r="F843" s="80">
        <v>20</v>
      </c>
      <c r="G843" s="80">
        <f t="shared" si="26"/>
        <v>0</v>
      </c>
      <c r="H843" s="80"/>
      <c r="I843" s="80"/>
      <c r="J843" s="80">
        <f t="shared" si="27"/>
        <v>0</v>
      </c>
      <c r="K843" s="24"/>
      <c r="L843" s="80"/>
    </row>
    <row r="844" spans="1:12" ht="16.2" customHeight="1" thickBot="1" x14ac:dyDescent="0.35">
      <c r="A844" s="116" t="s">
        <v>1124</v>
      </c>
      <c r="B844" s="116" t="s">
        <v>1272</v>
      </c>
      <c r="C844" s="116" t="s">
        <v>2519</v>
      </c>
      <c r="D844" s="80"/>
      <c r="E844" s="80">
        <v>12</v>
      </c>
      <c r="F844" s="80">
        <v>12</v>
      </c>
      <c r="G844" s="80">
        <f t="shared" si="26"/>
        <v>0</v>
      </c>
      <c r="H844" s="80"/>
      <c r="I844" s="80"/>
      <c r="J844" s="80">
        <f t="shared" si="27"/>
        <v>0</v>
      </c>
      <c r="K844" s="80"/>
      <c r="L844" s="80"/>
    </row>
    <row r="845" spans="1:12" ht="16.2" customHeight="1" thickBot="1" x14ac:dyDescent="0.35">
      <c r="A845" s="116" t="s">
        <v>1124</v>
      </c>
      <c r="B845" s="116" t="s">
        <v>2518</v>
      </c>
      <c r="C845" s="116" t="s">
        <v>2520</v>
      </c>
      <c r="D845" s="80"/>
      <c r="E845" s="80"/>
      <c r="F845" s="80"/>
      <c r="G845" s="80">
        <f t="shared" si="26"/>
        <v>0</v>
      </c>
      <c r="H845" s="80">
        <v>10</v>
      </c>
      <c r="I845" s="80">
        <v>10</v>
      </c>
      <c r="J845" s="80">
        <f t="shared" si="27"/>
        <v>0</v>
      </c>
      <c r="K845" s="80"/>
      <c r="L845" s="80"/>
    </row>
    <row r="846" spans="1:12" ht="16.2" customHeight="1" thickBot="1" x14ac:dyDescent="0.35">
      <c r="A846" s="116" t="s">
        <v>1124</v>
      </c>
      <c r="B846" s="116" t="s">
        <v>1272</v>
      </c>
      <c r="C846" s="116" t="s">
        <v>2520</v>
      </c>
      <c r="D846" s="80"/>
      <c r="E846" s="80"/>
      <c r="F846" s="80"/>
      <c r="G846" s="80">
        <f t="shared" si="26"/>
        <v>0</v>
      </c>
      <c r="H846" s="80">
        <v>7</v>
      </c>
      <c r="I846" s="80">
        <v>7</v>
      </c>
      <c r="J846" s="80">
        <f t="shared" si="27"/>
        <v>0</v>
      </c>
      <c r="K846" s="80"/>
      <c r="L846" s="80"/>
    </row>
    <row r="847" spans="1:12" ht="16.2" customHeight="1" thickBot="1" x14ac:dyDescent="0.35">
      <c r="A847" s="80" t="s">
        <v>1125</v>
      </c>
      <c r="B847" s="80" t="s">
        <v>1255</v>
      </c>
      <c r="C847" s="80" t="s">
        <v>2521</v>
      </c>
      <c r="D847" s="80"/>
      <c r="E847" s="80">
        <v>8</v>
      </c>
      <c r="F847" s="80">
        <v>8</v>
      </c>
      <c r="G847" s="80">
        <f t="shared" si="26"/>
        <v>0</v>
      </c>
      <c r="H847" s="80"/>
      <c r="I847" s="80"/>
      <c r="J847" s="80">
        <f t="shared" si="27"/>
        <v>0</v>
      </c>
      <c r="K847" s="24"/>
      <c r="L847" s="80"/>
    </row>
    <row r="848" spans="1:12" ht="16.2" customHeight="1" thickBot="1" x14ac:dyDescent="0.35">
      <c r="A848" s="80" t="s">
        <v>1125</v>
      </c>
      <c r="B848" s="80" t="s">
        <v>1255</v>
      </c>
      <c r="C848" s="80" t="s">
        <v>2522</v>
      </c>
      <c r="D848" s="80"/>
      <c r="E848" s="80"/>
      <c r="F848" s="80"/>
      <c r="G848" s="80">
        <f t="shared" si="26"/>
        <v>0</v>
      </c>
      <c r="H848" s="80">
        <v>7</v>
      </c>
      <c r="I848" s="80">
        <v>7</v>
      </c>
      <c r="J848" s="80">
        <f t="shared" si="27"/>
        <v>0</v>
      </c>
      <c r="K848" s="80"/>
      <c r="L848" s="80"/>
    </row>
    <row r="849" spans="1:12" ht="16.2" customHeight="1" thickBot="1" x14ac:dyDescent="0.35">
      <c r="A849" s="80" t="s">
        <v>1125</v>
      </c>
      <c r="B849" s="80" t="s">
        <v>1272</v>
      </c>
      <c r="C849" s="80" t="s">
        <v>2521</v>
      </c>
      <c r="D849" s="80"/>
      <c r="E849" s="80">
        <v>8</v>
      </c>
      <c r="F849" s="80">
        <v>8</v>
      </c>
      <c r="G849" s="80">
        <f t="shared" si="26"/>
        <v>0</v>
      </c>
      <c r="H849" s="80"/>
      <c r="I849" s="80"/>
      <c r="J849" s="80">
        <f t="shared" si="27"/>
        <v>0</v>
      </c>
      <c r="K849" s="80"/>
      <c r="L849" s="80"/>
    </row>
    <row r="850" spans="1:12" ht="16.2" customHeight="1" thickBot="1" x14ac:dyDescent="0.35">
      <c r="A850" s="80" t="s">
        <v>1125</v>
      </c>
      <c r="B850" s="80" t="s">
        <v>1272</v>
      </c>
      <c r="C850" s="80" t="s">
        <v>2522</v>
      </c>
      <c r="D850" s="80"/>
      <c r="E850" s="80"/>
      <c r="F850" s="80"/>
      <c r="G850" s="80">
        <f t="shared" si="26"/>
        <v>0</v>
      </c>
      <c r="H850" s="80">
        <v>7</v>
      </c>
      <c r="I850" s="80">
        <v>7</v>
      </c>
      <c r="J850" s="80">
        <f t="shared" si="27"/>
        <v>0</v>
      </c>
      <c r="K850" s="80"/>
      <c r="L850" s="80"/>
    </row>
    <row r="851" spans="1:12" ht="16.2" customHeight="1" thickBot="1" x14ac:dyDescent="0.35">
      <c r="A851" s="80" t="s">
        <v>1126</v>
      </c>
      <c r="B851" s="80" t="s">
        <v>1256</v>
      </c>
      <c r="C851" s="80" t="s">
        <v>2523</v>
      </c>
      <c r="D851" s="80"/>
      <c r="E851" s="80">
        <v>24</v>
      </c>
      <c r="F851" s="80">
        <v>24</v>
      </c>
      <c r="G851" s="80">
        <f t="shared" si="26"/>
        <v>0</v>
      </c>
      <c r="H851" s="80"/>
      <c r="I851" s="80"/>
      <c r="J851" s="80">
        <f t="shared" si="27"/>
        <v>0</v>
      </c>
      <c r="K851" s="24"/>
      <c r="L851" s="80"/>
    </row>
    <row r="852" spans="1:12" ht="16.2" customHeight="1" thickBot="1" x14ac:dyDescent="0.35">
      <c r="A852" s="80" t="s">
        <v>1126</v>
      </c>
      <c r="B852" s="80" t="s">
        <v>1256</v>
      </c>
      <c r="C852" s="80" t="s">
        <v>2524</v>
      </c>
      <c r="D852" s="80"/>
      <c r="E852" s="80"/>
      <c r="F852" s="80"/>
      <c r="G852" s="80">
        <f t="shared" si="26"/>
        <v>0</v>
      </c>
      <c r="H852" s="80">
        <v>11</v>
      </c>
      <c r="I852" s="80">
        <v>11</v>
      </c>
      <c r="J852" s="80">
        <f t="shared" si="27"/>
        <v>0</v>
      </c>
      <c r="K852" s="80"/>
      <c r="L852" s="80"/>
    </row>
    <row r="853" spans="1:12" ht="16.2" customHeight="1" thickBot="1" x14ac:dyDescent="0.35">
      <c r="A853" s="80" t="s">
        <v>1128</v>
      </c>
      <c r="B853" s="80" t="s">
        <v>86</v>
      </c>
      <c r="C853" s="80" t="s">
        <v>1129</v>
      </c>
      <c r="D853" s="80" t="s">
        <v>1258</v>
      </c>
      <c r="E853" s="80"/>
      <c r="F853" s="80"/>
      <c r="G853" s="80">
        <f t="shared" si="26"/>
        <v>0</v>
      </c>
      <c r="H853" s="80"/>
      <c r="I853" s="80"/>
      <c r="J853" s="80">
        <f t="shared" si="27"/>
        <v>0</v>
      </c>
      <c r="K853" s="24"/>
      <c r="L853" s="80"/>
    </row>
    <row r="854" spans="1:12" ht="16.2" customHeight="1" thickBot="1" x14ac:dyDescent="0.35">
      <c r="A854" s="80" t="s">
        <v>1128</v>
      </c>
      <c r="B854" s="80" t="s">
        <v>86</v>
      </c>
      <c r="C854" s="80" t="s">
        <v>1130</v>
      </c>
      <c r="D854" s="80" t="s">
        <v>1258</v>
      </c>
      <c r="E854" s="80"/>
      <c r="F854" s="80"/>
      <c r="G854" s="80">
        <f t="shared" si="26"/>
        <v>0</v>
      </c>
      <c r="H854" s="80"/>
      <c r="I854" s="80"/>
      <c r="J854" s="80">
        <f t="shared" si="27"/>
        <v>0</v>
      </c>
      <c r="K854" s="80"/>
      <c r="L854" s="80"/>
    </row>
    <row r="855" spans="1:12" ht="16.2" customHeight="1" thickBot="1" x14ac:dyDescent="0.35">
      <c r="A855" s="80" t="s">
        <v>1131</v>
      </c>
      <c r="B855" s="80" t="s">
        <v>1132</v>
      </c>
      <c r="C855" s="80" t="s">
        <v>1134</v>
      </c>
      <c r="D855" s="80" t="s">
        <v>1258</v>
      </c>
      <c r="E855" s="80"/>
      <c r="F855" s="80"/>
      <c r="G855" s="80">
        <f t="shared" si="26"/>
        <v>0</v>
      </c>
      <c r="H855" s="156">
        <v>13</v>
      </c>
      <c r="I855" s="156">
        <v>13</v>
      </c>
      <c r="J855" s="80">
        <f t="shared" si="27"/>
        <v>0</v>
      </c>
      <c r="K855" s="24"/>
      <c r="L855" s="80"/>
    </row>
    <row r="856" spans="1:12" ht="16.2" customHeight="1" thickBot="1" x14ac:dyDescent="0.35">
      <c r="A856" s="80" t="s">
        <v>1131</v>
      </c>
      <c r="B856" s="80" t="s">
        <v>1132</v>
      </c>
      <c r="C856" s="80" t="s">
        <v>1133</v>
      </c>
      <c r="D856" s="80" t="s">
        <v>1258</v>
      </c>
      <c r="E856" s="156">
        <v>40</v>
      </c>
      <c r="F856" s="156">
        <v>40</v>
      </c>
      <c r="G856" s="80">
        <f t="shared" si="26"/>
        <v>0</v>
      </c>
      <c r="H856" s="80"/>
      <c r="I856" s="80"/>
      <c r="J856" s="80">
        <f t="shared" si="27"/>
        <v>0</v>
      </c>
      <c r="K856" s="80"/>
      <c r="L856" s="80"/>
    </row>
    <row r="857" spans="1:12" ht="16.2" customHeight="1" thickBot="1" x14ac:dyDescent="0.35">
      <c r="A857" s="80" t="s">
        <v>1135</v>
      </c>
      <c r="B857" s="80" t="s">
        <v>1136</v>
      </c>
      <c r="C857" s="80" t="s">
        <v>2525</v>
      </c>
      <c r="D857" s="80" t="s">
        <v>1258</v>
      </c>
      <c r="E857" s="80">
        <v>35</v>
      </c>
      <c r="F857" s="80">
        <v>35</v>
      </c>
      <c r="G857" s="80">
        <f t="shared" si="26"/>
        <v>0</v>
      </c>
      <c r="H857" s="80"/>
      <c r="I857" s="80"/>
      <c r="J857" s="80">
        <f t="shared" si="27"/>
        <v>0</v>
      </c>
      <c r="K857" s="24"/>
      <c r="L857" s="80"/>
    </row>
    <row r="858" spans="1:12" ht="16.2" customHeight="1" thickBot="1" x14ac:dyDescent="0.35">
      <c r="A858" s="80" t="s">
        <v>1135</v>
      </c>
      <c r="B858" s="80" t="s">
        <v>1136</v>
      </c>
      <c r="C858" s="80" t="s">
        <v>2526</v>
      </c>
      <c r="D858" s="80" t="s">
        <v>1258</v>
      </c>
      <c r="E858" s="80"/>
      <c r="F858" s="80"/>
      <c r="G858" s="80">
        <f t="shared" si="26"/>
        <v>0</v>
      </c>
      <c r="H858" s="80">
        <v>8</v>
      </c>
      <c r="I858" s="80">
        <v>8</v>
      </c>
      <c r="J858" s="80">
        <f t="shared" si="27"/>
        <v>0</v>
      </c>
      <c r="K858" s="80"/>
      <c r="L858" s="80"/>
    </row>
    <row r="859" spans="1:12" ht="16.2" customHeight="1" thickBot="1" x14ac:dyDescent="0.35">
      <c r="A859" s="80" t="s">
        <v>1137</v>
      </c>
      <c r="B859" s="80" t="s">
        <v>1138</v>
      </c>
      <c r="C859" s="80" t="s">
        <v>2527</v>
      </c>
      <c r="D859" s="80" t="s">
        <v>2516</v>
      </c>
      <c r="E859" s="80">
        <v>26</v>
      </c>
      <c r="F859" s="80">
        <v>26</v>
      </c>
      <c r="G859" s="80">
        <f t="shared" si="26"/>
        <v>0</v>
      </c>
      <c r="H859" s="80"/>
      <c r="I859" s="80"/>
      <c r="J859" s="80">
        <f t="shared" si="27"/>
        <v>0</v>
      </c>
      <c r="K859" s="24"/>
      <c r="L859" s="80"/>
    </row>
    <row r="860" spans="1:12" ht="16.2" customHeight="1" thickBot="1" x14ac:dyDescent="0.35">
      <c r="A860" s="80" t="s">
        <v>1137</v>
      </c>
      <c r="B860" s="80" t="s">
        <v>1138</v>
      </c>
      <c r="C860" s="80" t="s">
        <v>2528</v>
      </c>
      <c r="D860" s="80" t="s">
        <v>2516</v>
      </c>
      <c r="E860" s="80"/>
      <c r="F860" s="80"/>
      <c r="G860" s="80">
        <f t="shared" si="26"/>
        <v>0</v>
      </c>
      <c r="H860" s="80">
        <v>24</v>
      </c>
      <c r="I860" s="80">
        <v>24</v>
      </c>
      <c r="J860" s="80">
        <f t="shared" si="27"/>
        <v>0</v>
      </c>
      <c r="K860" s="80"/>
      <c r="L860" s="80"/>
    </row>
    <row r="861" spans="1:12" ht="16.2" customHeight="1" thickBot="1" x14ac:dyDescent="0.35">
      <c r="A861" s="80" t="s">
        <v>1139</v>
      </c>
      <c r="B861" s="80" t="s">
        <v>1140</v>
      </c>
      <c r="C861" s="80" t="s">
        <v>2529</v>
      </c>
      <c r="D861" s="80" t="s">
        <v>1258</v>
      </c>
      <c r="E861" s="80"/>
      <c r="F861" s="80"/>
      <c r="G861" s="80">
        <f t="shared" si="26"/>
        <v>0</v>
      </c>
      <c r="H861" s="80">
        <v>25</v>
      </c>
      <c r="I861" s="80">
        <v>25</v>
      </c>
      <c r="J861" s="80">
        <f t="shared" si="27"/>
        <v>0</v>
      </c>
      <c r="K861" s="24"/>
      <c r="L861" s="80"/>
    </row>
    <row r="862" spans="1:12" ht="16.2" customHeight="1" thickBot="1" x14ac:dyDescent="0.35">
      <c r="A862" s="80" t="s">
        <v>1139</v>
      </c>
      <c r="B862" s="80" t="s">
        <v>1140</v>
      </c>
      <c r="C862" s="80" t="s">
        <v>2530</v>
      </c>
      <c r="D862" s="80" t="s">
        <v>1258</v>
      </c>
      <c r="E862" s="80">
        <v>35</v>
      </c>
      <c r="F862" s="80">
        <v>35</v>
      </c>
      <c r="G862" s="80">
        <f t="shared" si="26"/>
        <v>0</v>
      </c>
      <c r="H862" s="80"/>
      <c r="I862" s="80"/>
      <c r="J862" s="80">
        <f t="shared" si="27"/>
        <v>0</v>
      </c>
      <c r="K862" s="80"/>
      <c r="L862" s="80"/>
    </row>
    <row r="863" spans="1:12" ht="16.2" customHeight="1" thickBot="1" x14ac:dyDescent="0.35">
      <c r="A863" s="80" t="s">
        <v>1141</v>
      </c>
      <c r="B863" s="80" t="s">
        <v>1142</v>
      </c>
      <c r="C863" s="80" t="s">
        <v>2531</v>
      </c>
      <c r="D863" s="80" t="s">
        <v>1258</v>
      </c>
      <c r="E863" s="80"/>
      <c r="F863" s="80"/>
      <c r="G863" s="80">
        <f t="shared" si="26"/>
        <v>0</v>
      </c>
      <c r="H863" s="156">
        <v>26</v>
      </c>
      <c r="I863" s="156">
        <v>26</v>
      </c>
      <c r="J863" s="80">
        <f t="shared" si="27"/>
        <v>0</v>
      </c>
      <c r="K863" s="24"/>
      <c r="L863" s="80"/>
    </row>
    <row r="864" spans="1:12" ht="16.2" customHeight="1" thickBot="1" x14ac:dyDescent="0.35">
      <c r="A864" s="80" t="s">
        <v>1141</v>
      </c>
      <c r="B864" s="80" t="s">
        <v>1142</v>
      </c>
      <c r="C864" s="80" t="s">
        <v>2532</v>
      </c>
      <c r="D864" s="80" t="s">
        <v>1258</v>
      </c>
      <c r="E864" s="156">
        <v>22</v>
      </c>
      <c r="F864" s="156">
        <v>22</v>
      </c>
      <c r="G864" s="80">
        <f t="shared" si="26"/>
        <v>0</v>
      </c>
      <c r="H864" s="80"/>
      <c r="I864" s="80"/>
      <c r="J864" s="80">
        <f t="shared" si="27"/>
        <v>0</v>
      </c>
      <c r="K864" s="80"/>
      <c r="L864" s="80"/>
    </row>
    <row r="865" spans="1:12" ht="16.2" customHeight="1" thickBot="1" x14ac:dyDescent="0.35">
      <c r="A865" s="80" t="s">
        <v>1143</v>
      </c>
      <c r="B865" s="80" t="s">
        <v>8</v>
      </c>
      <c r="C865" s="80" t="s">
        <v>1811</v>
      </c>
      <c r="D865" s="80" t="s">
        <v>1258</v>
      </c>
      <c r="E865" s="156">
        <v>12</v>
      </c>
      <c r="F865" s="156">
        <v>12</v>
      </c>
      <c r="G865" s="80">
        <f t="shared" si="26"/>
        <v>0</v>
      </c>
      <c r="H865" s="80"/>
      <c r="I865" s="80"/>
      <c r="J865" s="80">
        <f t="shared" si="27"/>
        <v>0</v>
      </c>
      <c r="K865" s="24"/>
      <c r="L865" s="80"/>
    </row>
    <row r="866" spans="1:12" ht="16.2" customHeight="1" thickBot="1" x14ac:dyDescent="0.35">
      <c r="A866" s="80" t="s">
        <v>1143</v>
      </c>
      <c r="B866" s="80" t="s">
        <v>8</v>
      </c>
      <c r="C866" s="80" t="s">
        <v>1812</v>
      </c>
      <c r="D866" s="80" t="s">
        <v>1258</v>
      </c>
      <c r="E866" s="80"/>
      <c r="F866" s="80"/>
      <c r="G866" s="80">
        <f t="shared" si="26"/>
        <v>0</v>
      </c>
      <c r="H866" s="156">
        <v>8</v>
      </c>
      <c r="I866" s="156">
        <v>8</v>
      </c>
      <c r="J866" s="80">
        <f t="shared" si="27"/>
        <v>0</v>
      </c>
      <c r="K866" s="80"/>
      <c r="L866" s="80"/>
    </row>
    <row r="867" spans="1:12" ht="16.2" customHeight="1" thickBot="1" x14ac:dyDescent="0.35">
      <c r="A867" s="80" t="s">
        <v>1144</v>
      </c>
      <c r="B867" s="80" t="s">
        <v>1145</v>
      </c>
      <c r="C867" s="80" t="s">
        <v>2140</v>
      </c>
      <c r="D867" s="80" t="s">
        <v>1258</v>
      </c>
      <c r="E867" s="80"/>
      <c r="F867" s="80"/>
      <c r="G867" s="80">
        <f t="shared" si="26"/>
        <v>0</v>
      </c>
      <c r="H867" s="80">
        <v>21</v>
      </c>
      <c r="I867" s="80">
        <v>21</v>
      </c>
      <c r="J867" s="80">
        <f t="shared" si="27"/>
        <v>0</v>
      </c>
      <c r="K867" s="24"/>
      <c r="L867" s="80"/>
    </row>
    <row r="868" spans="1:12" ht="16.2" customHeight="1" thickBot="1" x14ac:dyDescent="0.35">
      <c r="A868" s="80" t="s">
        <v>1144</v>
      </c>
      <c r="B868" s="80" t="s">
        <v>1145</v>
      </c>
      <c r="C868" s="80" t="s">
        <v>2139</v>
      </c>
      <c r="D868" s="80" t="s">
        <v>1258</v>
      </c>
      <c r="E868" s="80">
        <v>48</v>
      </c>
      <c r="F868" s="80">
        <v>48</v>
      </c>
      <c r="G868" s="80">
        <f t="shared" si="26"/>
        <v>0</v>
      </c>
      <c r="H868" s="80"/>
      <c r="I868" s="80"/>
      <c r="J868" s="80">
        <f t="shared" si="27"/>
        <v>0</v>
      </c>
      <c r="K868" s="80"/>
      <c r="L868" s="80"/>
    </row>
    <row r="869" spans="1:12" ht="16.2" customHeight="1" thickBot="1" x14ac:dyDescent="0.35">
      <c r="A869" s="80" t="s">
        <v>1149</v>
      </c>
      <c r="B869" s="80" t="s">
        <v>647</v>
      </c>
      <c r="C869" s="80" t="s">
        <v>1150</v>
      </c>
      <c r="D869" s="80" t="s">
        <v>1258</v>
      </c>
      <c r="E869" s="80">
        <v>15</v>
      </c>
      <c r="F869" s="80">
        <v>15</v>
      </c>
      <c r="G869" s="80">
        <f t="shared" si="26"/>
        <v>0</v>
      </c>
      <c r="H869" s="80"/>
      <c r="I869" s="80"/>
      <c r="J869" s="80">
        <f t="shared" si="27"/>
        <v>0</v>
      </c>
      <c r="K869" s="24"/>
      <c r="L869" s="80"/>
    </row>
    <row r="870" spans="1:12" ht="16.2" customHeight="1" thickBot="1" x14ac:dyDescent="0.35">
      <c r="A870" s="80" t="s">
        <v>1149</v>
      </c>
      <c r="B870" s="80" t="s">
        <v>647</v>
      </c>
      <c r="C870" s="80" t="s">
        <v>1151</v>
      </c>
      <c r="D870" s="80" t="s">
        <v>1258</v>
      </c>
      <c r="E870" s="80"/>
      <c r="F870" s="80"/>
      <c r="G870" s="80">
        <f t="shared" si="26"/>
        <v>0</v>
      </c>
      <c r="H870" s="80">
        <v>6</v>
      </c>
      <c r="I870" s="80">
        <v>6</v>
      </c>
      <c r="J870" s="80">
        <f t="shared" si="27"/>
        <v>0</v>
      </c>
      <c r="K870" s="80"/>
      <c r="L870" s="80"/>
    </row>
    <row r="871" spans="1:12" ht="16.2" customHeight="1" thickBot="1" x14ac:dyDescent="0.35">
      <c r="A871" s="80" t="s">
        <v>1152</v>
      </c>
      <c r="B871" s="80" t="s">
        <v>1153</v>
      </c>
      <c r="C871" s="80" t="s">
        <v>2533</v>
      </c>
      <c r="D871" s="80" t="s">
        <v>1258</v>
      </c>
      <c r="E871" s="156">
        <v>19</v>
      </c>
      <c r="F871" s="156">
        <v>19</v>
      </c>
      <c r="G871" s="80">
        <f t="shared" si="26"/>
        <v>0</v>
      </c>
      <c r="H871" s="80"/>
      <c r="I871" s="80"/>
      <c r="J871" s="80">
        <f t="shared" si="27"/>
        <v>0</v>
      </c>
      <c r="K871" s="24"/>
      <c r="L871" s="80"/>
    </row>
    <row r="872" spans="1:12" ht="16.2" customHeight="1" thickBot="1" x14ac:dyDescent="0.35">
      <c r="A872" s="80" t="s">
        <v>1152</v>
      </c>
      <c r="B872" s="80" t="s">
        <v>1153</v>
      </c>
      <c r="C872" s="80" t="s">
        <v>2534</v>
      </c>
      <c r="D872" s="80" t="s">
        <v>1258</v>
      </c>
      <c r="E872" s="80"/>
      <c r="F872" s="80"/>
      <c r="G872" s="80">
        <f t="shared" si="26"/>
        <v>0</v>
      </c>
      <c r="H872" s="156">
        <v>9</v>
      </c>
      <c r="I872" s="156">
        <v>9</v>
      </c>
      <c r="J872" s="80">
        <f t="shared" si="27"/>
        <v>0</v>
      </c>
      <c r="K872" s="80"/>
      <c r="L872" s="80"/>
    </row>
    <row r="873" spans="1:12" ht="16.2" customHeight="1" thickBot="1" x14ac:dyDescent="0.35">
      <c r="A873" s="80" t="s">
        <v>1155</v>
      </c>
      <c r="B873" s="80" t="s">
        <v>3</v>
      </c>
      <c r="C873" s="80" t="s">
        <v>1157</v>
      </c>
      <c r="D873" s="80" t="s">
        <v>1258</v>
      </c>
      <c r="E873" s="80">
        <v>5</v>
      </c>
      <c r="F873" s="80">
        <v>5</v>
      </c>
      <c r="G873" s="80">
        <f t="shared" si="26"/>
        <v>0</v>
      </c>
      <c r="H873" s="80"/>
      <c r="I873" s="80"/>
      <c r="J873" s="80">
        <f t="shared" si="27"/>
        <v>0</v>
      </c>
      <c r="K873" s="24"/>
      <c r="L873" s="80"/>
    </row>
    <row r="874" spans="1:12" ht="16.2" customHeight="1" thickBot="1" x14ac:dyDescent="0.35">
      <c r="A874" s="80" t="s">
        <v>1155</v>
      </c>
      <c r="B874" s="80" t="s">
        <v>3</v>
      </c>
      <c r="C874" s="80" t="s">
        <v>1156</v>
      </c>
      <c r="D874" s="80" t="s">
        <v>1258</v>
      </c>
      <c r="E874" s="80"/>
      <c r="F874" s="80"/>
      <c r="G874" s="80">
        <f t="shared" si="26"/>
        <v>0</v>
      </c>
      <c r="H874" s="80">
        <v>2</v>
      </c>
      <c r="I874" s="80">
        <v>2</v>
      </c>
      <c r="J874" s="80">
        <f t="shared" si="27"/>
        <v>0</v>
      </c>
      <c r="K874" s="80"/>
      <c r="L874" s="80"/>
    </row>
    <row r="875" spans="1:12" ht="16.2" customHeight="1" thickBot="1" x14ac:dyDescent="0.35">
      <c r="A875" s="80" t="s">
        <v>1158</v>
      </c>
      <c r="B875" s="80" t="s">
        <v>1159</v>
      </c>
      <c r="C875" s="80" t="s">
        <v>2535</v>
      </c>
      <c r="D875" s="80" t="s">
        <v>1258</v>
      </c>
      <c r="E875" s="80"/>
      <c r="F875" s="80"/>
      <c r="G875" s="80">
        <f t="shared" si="26"/>
        <v>0</v>
      </c>
      <c r="H875" s="156">
        <v>15</v>
      </c>
      <c r="I875" s="156">
        <v>15</v>
      </c>
      <c r="J875" s="80">
        <f t="shared" si="27"/>
        <v>0</v>
      </c>
      <c r="K875" s="24"/>
      <c r="L875" s="80"/>
    </row>
    <row r="876" spans="1:12" ht="16.2" customHeight="1" thickBot="1" x14ac:dyDescent="0.35">
      <c r="A876" s="80" t="s">
        <v>1158</v>
      </c>
      <c r="B876" s="80" t="s">
        <v>1159</v>
      </c>
      <c r="C876" s="80" t="s">
        <v>2536</v>
      </c>
      <c r="D876" s="80" t="s">
        <v>1258</v>
      </c>
      <c r="E876" s="156">
        <v>13</v>
      </c>
      <c r="F876" s="156">
        <v>13</v>
      </c>
      <c r="G876" s="80">
        <f t="shared" si="26"/>
        <v>0</v>
      </c>
      <c r="H876" s="80"/>
      <c r="I876" s="80"/>
      <c r="J876" s="80">
        <f t="shared" si="27"/>
        <v>0</v>
      </c>
      <c r="K876" s="80"/>
      <c r="L876" s="80"/>
    </row>
    <row r="877" spans="1:12" ht="16.2" customHeight="1" thickBot="1" x14ac:dyDescent="0.35">
      <c r="A877" s="80" t="s">
        <v>1162</v>
      </c>
      <c r="B877" s="80" t="s">
        <v>1163</v>
      </c>
      <c r="C877" s="80" t="s">
        <v>1165</v>
      </c>
      <c r="D877" s="80" t="s">
        <v>1258</v>
      </c>
      <c r="E877" s="80"/>
      <c r="F877" s="80"/>
      <c r="G877" s="80">
        <f t="shared" si="26"/>
        <v>0</v>
      </c>
      <c r="H877" s="156">
        <v>5</v>
      </c>
      <c r="I877" s="156">
        <v>5</v>
      </c>
      <c r="J877" s="80">
        <f t="shared" si="27"/>
        <v>0</v>
      </c>
      <c r="K877" s="24"/>
      <c r="L877" s="80"/>
    </row>
    <row r="878" spans="1:12" ht="16.2" customHeight="1" thickBot="1" x14ac:dyDescent="0.35">
      <c r="A878" s="80" t="s">
        <v>1162</v>
      </c>
      <c r="B878" s="80" t="s">
        <v>1163</v>
      </c>
      <c r="C878" s="80" t="s">
        <v>1164</v>
      </c>
      <c r="D878" s="80" t="s">
        <v>1258</v>
      </c>
      <c r="E878" s="156">
        <v>10</v>
      </c>
      <c r="F878" s="156">
        <v>10</v>
      </c>
      <c r="G878" s="80">
        <f t="shared" si="26"/>
        <v>0</v>
      </c>
      <c r="H878" s="80"/>
      <c r="I878" s="80"/>
      <c r="J878" s="80">
        <f t="shared" si="27"/>
        <v>0</v>
      </c>
      <c r="K878" s="80"/>
      <c r="L878" s="80"/>
    </row>
    <row r="879" spans="1:12" ht="16.2" customHeight="1" thickBot="1" x14ac:dyDescent="0.35">
      <c r="A879" s="80" t="s">
        <v>1166</v>
      </c>
      <c r="B879" s="80" t="s">
        <v>1167</v>
      </c>
      <c r="C879" s="80" t="s">
        <v>1168</v>
      </c>
      <c r="D879" s="80" t="s">
        <v>1258</v>
      </c>
      <c r="E879" s="80">
        <v>18</v>
      </c>
      <c r="F879" s="80">
        <v>18</v>
      </c>
      <c r="G879" s="80">
        <f t="shared" si="26"/>
        <v>0</v>
      </c>
      <c r="H879" s="80"/>
      <c r="I879" s="80"/>
      <c r="J879" s="80">
        <f t="shared" si="27"/>
        <v>0</v>
      </c>
      <c r="K879" s="24"/>
      <c r="L879" s="80"/>
    </row>
    <row r="880" spans="1:12" ht="16.2" customHeight="1" thickBot="1" x14ac:dyDescent="0.35">
      <c r="A880" s="80" t="s">
        <v>1166</v>
      </c>
      <c r="B880" s="80" t="s">
        <v>1167</v>
      </c>
      <c r="C880" s="80" t="s">
        <v>1169</v>
      </c>
      <c r="D880" s="80" t="s">
        <v>1258</v>
      </c>
      <c r="E880" s="80"/>
      <c r="F880" s="80"/>
      <c r="G880" s="80">
        <f t="shared" si="26"/>
        <v>0</v>
      </c>
      <c r="H880" s="80">
        <v>20</v>
      </c>
      <c r="I880" s="80">
        <v>20</v>
      </c>
      <c r="J880" s="80">
        <f t="shared" si="27"/>
        <v>0</v>
      </c>
      <c r="K880" s="80"/>
      <c r="L880" s="80"/>
    </row>
    <row r="881" spans="1:12" ht="16.2" customHeight="1" thickBot="1" x14ac:dyDescent="0.35">
      <c r="A881" s="80" t="s">
        <v>1170</v>
      </c>
      <c r="B881" s="80" t="s">
        <v>1224</v>
      </c>
      <c r="C881" s="80" t="s">
        <v>1172</v>
      </c>
      <c r="D881" s="80" t="s">
        <v>1258</v>
      </c>
      <c r="E881" s="80"/>
      <c r="F881" s="80"/>
      <c r="G881" s="80">
        <f t="shared" si="26"/>
        <v>0</v>
      </c>
      <c r="H881" s="80"/>
      <c r="I881" s="80"/>
      <c r="J881" s="80">
        <f t="shared" si="27"/>
        <v>0</v>
      </c>
      <c r="K881" s="24"/>
      <c r="L881" s="80"/>
    </row>
    <row r="882" spans="1:12" ht="16.2" customHeight="1" thickBot="1" x14ac:dyDescent="0.35">
      <c r="A882" s="80" t="s">
        <v>1170</v>
      </c>
      <c r="B882" s="80" t="s">
        <v>1224</v>
      </c>
      <c r="C882" s="80" t="s">
        <v>1171</v>
      </c>
      <c r="D882" s="80" t="s">
        <v>1258</v>
      </c>
      <c r="E882" s="80"/>
      <c r="F882" s="80"/>
      <c r="G882" s="80">
        <f t="shared" si="26"/>
        <v>0</v>
      </c>
      <c r="H882" s="80"/>
      <c r="I882" s="80"/>
      <c r="J882" s="80">
        <f t="shared" si="27"/>
        <v>0</v>
      </c>
      <c r="K882" s="80"/>
      <c r="L882" s="80"/>
    </row>
    <row r="883" spans="1:12" ht="16.2" customHeight="1" thickBot="1" x14ac:dyDescent="0.35">
      <c r="A883" s="80" t="s">
        <v>1173</v>
      </c>
      <c r="B883" s="80" t="s">
        <v>1174</v>
      </c>
      <c r="C883" s="80" t="s">
        <v>1176</v>
      </c>
      <c r="D883" s="80" t="s">
        <v>1258</v>
      </c>
      <c r="E883" s="156">
        <v>53</v>
      </c>
      <c r="F883" s="156">
        <v>53</v>
      </c>
      <c r="G883" s="80">
        <f t="shared" si="26"/>
        <v>0</v>
      </c>
      <c r="H883" s="80"/>
      <c r="I883" s="80"/>
      <c r="J883" s="80">
        <f t="shared" si="27"/>
        <v>0</v>
      </c>
      <c r="K883" s="24"/>
      <c r="L883" s="80"/>
    </row>
    <row r="884" spans="1:12" ht="16.2" customHeight="1" thickBot="1" x14ac:dyDescent="0.35">
      <c r="A884" s="80" t="s">
        <v>1173</v>
      </c>
      <c r="B884" s="80" t="s">
        <v>1174</v>
      </c>
      <c r="C884" s="80" t="s">
        <v>1175</v>
      </c>
      <c r="D884" s="80" t="s">
        <v>1258</v>
      </c>
      <c r="E884" s="24"/>
      <c r="F884" s="80"/>
      <c r="G884" s="80">
        <f t="shared" si="26"/>
        <v>0</v>
      </c>
      <c r="H884" s="156">
        <v>67</v>
      </c>
      <c r="I884" s="156">
        <v>67</v>
      </c>
      <c r="J884" s="80">
        <f t="shared" si="27"/>
        <v>0</v>
      </c>
      <c r="K884" s="80"/>
      <c r="L884" s="80"/>
    </row>
    <row r="885" spans="1:12" ht="16.2" customHeight="1" thickBot="1" x14ac:dyDescent="0.35">
      <c r="A885" s="80" t="s">
        <v>122</v>
      </c>
      <c r="B885" s="80" t="s">
        <v>59</v>
      </c>
      <c r="C885" s="80"/>
      <c r="D885" s="80"/>
      <c r="E885" s="80"/>
      <c r="F885" s="80"/>
      <c r="G885" s="80"/>
      <c r="H885" s="80"/>
      <c r="I885" s="80"/>
      <c r="J885" s="80"/>
      <c r="K885" s="24"/>
      <c r="L885" s="80"/>
    </row>
    <row r="886" spans="1:12" ht="16.2" customHeight="1" thickBot="1" x14ac:dyDescent="0.35">
      <c r="A886" s="80" t="s">
        <v>122</v>
      </c>
      <c r="B886" s="80" t="s">
        <v>2537</v>
      </c>
      <c r="C886" s="80"/>
      <c r="D886" s="80"/>
      <c r="E886" s="80"/>
      <c r="F886" s="80"/>
      <c r="G886" s="80">
        <f>SUM(G7:G884)</f>
        <v>0</v>
      </c>
      <c r="H886" s="80"/>
      <c r="I886" s="80"/>
      <c r="J886" s="80">
        <f>SUM(J7:J885)</f>
        <v>0</v>
      </c>
      <c r="K886" s="24"/>
      <c r="L886" s="80"/>
    </row>
    <row r="887" spans="1:12" ht="16.2" customHeight="1" thickBot="1" x14ac:dyDescent="0.35">
      <c r="A887" s="80" t="s">
        <v>149</v>
      </c>
      <c r="B887" s="80" t="s">
        <v>1272</v>
      </c>
      <c r="C887" s="80"/>
      <c r="D887" s="80"/>
      <c r="E887" s="80"/>
      <c r="F887" s="80"/>
      <c r="G887" s="80"/>
      <c r="H887" s="80"/>
      <c r="I887" s="80"/>
      <c r="J887" s="80"/>
      <c r="K887" s="24"/>
      <c r="L887" s="80"/>
    </row>
    <row r="888" spans="1:12" ht="16.2" customHeight="1" thickBot="1" x14ac:dyDescent="0.35">
      <c r="A888" s="80" t="s">
        <v>149</v>
      </c>
      <c r="B888" s="80" t="s">
        <v>1352</v>
      </c>
      <c r="C888" s="80"/>
      <c r="D888" s="80"/>
      <c r="E888" s="80"/>
      <c r="F888" s="80"/>
      <c r="G888" s="80"/>
      <c r="H888" s="80"/>
      <c r="I888" s="80"/>
      <c r="J888" s="80"/>
      <c r="K888" s="24"/>
      <c r="L888" s="80"/>
    </row>
    <row r="889" spans="1:12" ht="16.2" customHeight="1" thickBot="1" x14ac:dyDescent="0.35">
      <c r="A889" s="80" t="s">
        <v>158</v>
      </c>
      <c r="B889" s="80" t="s">
        <v>1233</v>
      </c>
      <c r="C889" s="80"/>
      <c r="D889" s="80"/>
      <c r="E889" s="80"/>
      <c r="F889" s="80"/>
      <c r="G889" s="80"/>
      <c r="H889" s="80"/>
      <c r="I889" s="80"/>
      <c r="J889" s="80"/>
      <c r="K889" s="24"/>
      <c r="L889" s="80"/>
    </row>
    <row r="890" spans="1:12" ht="16.2" customHeight="1" thickBot="1" x14ac:dyDescent="0.35">
      <c r="A890" s="80" t="s">
        <v>158</v>
      </c>
      <c r="B890" s="80" t="s">
        <v>159</v>
      </c>
      <c r="C890" s="80"/>
      <c r="D890" s="80"/>
      <c r="E890" s="80"/>
      <c r="F890" s="80"/>
      <c r="G890" s="80"/>
      <c r="H890" s="80"/>
      <c r="I890" s="80"/>
      <c r="J890" s="80"/>
      <c r="K890" s="24"/>
      <c r="L890" s="80"/>
    </row>
    <row r="891" spans="1:12" ht="16.2" customHeight="1" thickBot="1" x14ac:dyDescent="0.35">
      <c r="A891" s="80" t="s">
        <v>167</v>
      </c>
      <c r="B891" s="80" t="s">
        <v>2213</v>
      </c>
      <c r="C891" s="80"/>
      <c r="D891" s="80"/>
      <c r="E891" s="80"/>
      <c r="F891" s="80"/>
      <c r="G891" s="80"/>
      <c r="H891" s="80"/>
      <c r="I891" s="80"/>
      <c r="J891" s="80"/>
      <c r="K891" s="24"/>
      <c r="L891" s="80"/>
    </row>
    <row r="892" spans="1:12" ht="16.2" customHeight="1" thickBot="1" x14ac:dyDescent="0.35">
      <c r="A892" s="80" t="s">
        <v>167</v>
      </c>
      <c r="B892" s="80" t="s">
        <v>1272</v>
      </c>
      <c r="C892" s="80"/>
      <c r="D892" s="80"/>
      <c r="E892" s="80"/>
      <c r="F892" s="80"/>
      <c r="G892" s="80"/>
      <c r="H892" s="80"/>
      <c r="I892" s="80"/>
      <c r="J892" s="80"/>
      <c r="K892" s="24"/>
      <c r="L892" s="80"/>
    </row>
    <row r="893" spans="1:12" ht="16.2" customHeight="1" thickBot="1" x14ac:dyDescent="0.35">
      <c r="A893" s="80" t="s">
        <v>174</v>
      </c>
      <c r="B893" s="80" t="s">
        <v>1272</v>
      </c>
      <c r="C893" s="80"/>
      <c r="D893" s="80"/>
      <c r="E893" s="80"/>
      <c r="F893" s="80"/>
      <c r="G893" s="80"/>
      <c r="H893" s="80"/>
      <c r="I893" s="80"/>
      <c r="J893" s="80"/>
      <c r="K893" s="24"/>
      <c r="L893" s="80"/>
    </row>
    <row r="894" spans="1:12" ht="16.2" customHeight="1" thickBot="1" x14ac:dyDescent="0.35">
      <c r="A894" s="80" t="s">
        <v>174</v>
      </c>
      <c r="B894" s="80" t="s">
        <v>1273</v>
      </c>
      <c r="C894" s="80"/>
      <c r="D894" s="80"/>
      <c r="E894" s="80"/>
      <c r="F894" s="80"/>
      <c r="G894" s="80"/>
      <c r="H894" s="80"/>
      <c r="I894" s="80"/>
      <c r="J894" s="80"/>
      <c r="K894" s="24"/>
      <c r="L894" s="80"/>
    </row>
    <row r="895" spans="1:12" ht="16.2" customHeight="1" thickBot="1" x14ac:dyDescent="0.35">
      <c r="A895" s="80" t="s">
        <v>185</v>
      </c>
      <c r="B895" s="80" t="s">
        <v>1234</v>
      </c>
      <c r="C895" s="80"/>
      <c r="D895" s="80"/>
      <c r="E895" s="80"/>
      <c r="F895" s="80"/>
      <c r="G895" s="80"/>
      <c r="H895" s="80"/>
      <c r="I895" s="80"/>
      <c r="J895" s="80"/>
      <c r="K895" s="24"/>
      <c r="L895" s="80"/>
    </row>
    <row r="896" spans="1:12" ht="16.2" customHeight="1" thickBot="1" x14ac:dyDescent="0.35">
      <c r="A896" s="80" t="s">
        <v>185</v>
      </c>
      <c r="B896" s="80" t="s">
        <v>1272</v>
      </c>
      <c r="C896" s="80"/>
      <c r="D896" s="80"/>
      <c r="E896" s="80"/>
      <c r="F896" s="80"/>
      <c r="G896" s="80"/>
      <c r="H896" s="80"/>
      <c r="I896" s="80"/>
      <c r="J896" s="80"/>
      <c r="K896" s="24"/>
      <c r="L896" s="80"/>
    </row>
    <row r="897" spans="1:12" ht="16.2" customHeight="1" thickBot="1" x14ac:dyDescent="0.35">
      <c r="A897" s="80" t="s">
        <v>219</v>
      </c>
      <c r="B897" s="80" t="s">
        <v>1235</v>
      </c>
      <c r="C897" s="80"/>
      <c r="D897" s="80"/>
      <c r="E897" s="80"/>
      <c r="F897" s="80"/>
      <c r="G897" s="80"/>
      <c r="H897" s="80"/>
      <c r="I897" s="80"/>
      <c r="J897" s="80"/>
      <c r="K897" s="24"/>
      <c r="L897" s="80"/>
    </row>
    <row r="898" spans="1:12" ht="16.2" customHeight="1" thickBot="1" x14ac:dyDescent="0.35">
      <c r="A898" s="80" t="s">
        <v>219</v>
      </c>
      <c r="B898" s="80" t="s">
        <v>1272</v>
      </c>
      <c r="C898" s="80"/>
      <c r="D898" s="80"/>
      <c r="E898" s="80"/>
      <c r="F898" s="80"/>
      <c r="G898" s="80"/>
      <c r="H898" s="80"/>
      <c r="I898" s="80"/>
      <c r="J898" s="80"/>
      <c r="K898" s="24"/>
      <c r="L898" s="80"/>
    </row>
    <row r="899" spans="1:12" ht="16.2" customHeight="1" thickBot="1" x14ac:dyDescent="0.35">
      <c r="A899" s="80" t="s">
        <v>222</v>
      </c>
      <c r="B899" s="80" t="s">
        <v>223</v>
      </c>
      <c r="C899" s="80"/>
      <c r="D899" s="80"/>
      <c r="E899" s="80"/>
      <c r="F899" s="80"/>
      <c r="G899" s="80"/>
      <c r="H899" s="80"/>
      <c r="I899" s="80"/>
      <c r="J899" s="80"/>
      <c r="K899" s="24"/>
      <c r="L899" s="80"/>
    </row>
    <row r="900" spans="1:12" ht="16.2" customHeight="1" thickBot="1" x14ac:dyDescent="0.35">
      <c r="A900" s="80" t="s">
        <v>222</v>
      </c>
      <c r="B900" s="80" t="s">
        <v>1282</v>
      </c>
      <c r="C900" s="80"/>
      <c r="D900" s="80"/>
      <c r="E900" s="80"/>
      <c r="F900" s="80"/>
      <c r="G900" s="80"/>
      <c r="H900" s="80"/>
      <c r="I900" s="80"/>
      <c r="J900" s="80"/>
      <c r="K900" s="24"/>
      <c r="L900" s="80"/>
    </row>
    <row r="901" spans="1:12" ht="16.2" customHeight="1" thickBot="1" x14ac:dyDescent="0.35">
      <c r="A901" s="80" t="s">
        <v>230</v>
      </c>
      <c r="B901" s="80" t="s">
        <v>1806</v>
      </c>
      <c r="C901" s="80"/>
      <c r="D901" s="80"/>
      <c r="E901" s="80"/>
      <c r="F901" s="80"/>
      <c r="G901" s="80"/>
      <c r="H901" s="80"/>
      <c r="I901" s="80"/>
      <c r="J901" s="80"/>
      <c r="K901" s="24"/>
      <c r="L901" s="80"/>
    </row>
    <row r="902" spans="1:12" ht="16.2" customHeight="1" thickBot="1" x14ac:dyDescent="0.35">
      <c r="A902" s="80" t="s">
        <v>230</v>
      </c>
      <c r="B902" s="80" t="s">
        <v>231</v>
      </c>
      <c r="C902" s="80"/>
      <c r="D902" s="80"/>
      <c r="E902" s="80"/>
      <c r="F902" s="80"/>
      <c r="G902" s="80"/>
      <c r="H902" s="80"/>
      <c r="I902" s="80"/>
      <c r="J902" s="80"/>
      <c r="K902" s="24"/>
      <c r="L902" s="80"/>
    </row>
    <row r="903" spans="1:12" ht="16.2" customHeight="1" thickBot="1" x14ac:dyDescent="0.35">
      <c r="A903" s="80" t="s">
        <v>248</v>
      </c>
      <c r="B903" s="80" t="s">
        <v>2538</v>
      </c>
      <c r="C903" s="80"/>
      <c r="D903" s="80"/>
      <c r="E903" s="80"/>
      <c r="F903" s="80"/>
      <c r="G903" s="80"/>
      <c r="H903" s="80"/>
      <c r="I903" s="80"/>
      <c r="J903" s="80"/>
      <c r="K903" s="24"/>
      <c r="L903" s="80"/>
    </row>
    <row r="904" spans="1:12" ht="16.2" customHeight="1" thickBot="1" x14ac:dyDescent="0.35">
      <c r="A904" s="80" t="s">
        <v>248</v>
      </c>
      <c r="B904" s="80" t="s">
        <v>1272</v>
      </c>
      <c r="C904" s="80"/>
      <c r="D904" s="80"/>
      <c r="E904" s="80"/>
      <c r="F904" s="80"/>
      <c r="G904" s="80"/>
      <c r="H904" s="80"/>
      <c r="I904" s="80"/>
      <c r="J904" s="80"/>
      <c r="K904" s="24"/>
      <c r="L904" s="80"/>
    </row>
    <row r="905" spans="1:12" ht="16.2" customHeight="1" thickBot="1" x14ac:dyDescent="0.35">
      <c r="A905" s="80" t="s">
        <v>275</v>
      </c>
      <c r="B905" s="80" t="s">
        <v>1272</v>
      </c>
      <c r="C905" s="80"/>
      <c r="D905" s="80"/>
      <c r="E905" s="80"/>
      <c r="F905" s="80"/>
      <c r="G905" s="80"/>
      <c r="H905" s="80"/>
      <c r="I905" s="80"/>
      <c r="J905" s="80"/>
      <c r="K905" s="24"/>
      <c r="L905" s="80"/>
    </row>
    <row r="906" spans="1:12" ht="16.2" customHeight="1" thickBot="1" x14ac:dyDescent="0.35">
      <c r="A906" s="80" t="s">
        <v>275</v>
      </c>
      <c r="B906" s="80" t="s">
        <v>1236</v>
      </c>
      <c r="C906" s="80"/>
      <c r="D906" s="80"/>
      <c r="E906" s="80"/>
      <c r="F906" s="80"/>
      <c r="G906" s="80"/>
      <c r="H906" s="80"/>
      <c r="I906" s="80"/>
      <c r="J906" s="80"/>
      <c r="K906" s="24"/>
      <c r="L906" s="80"/>
    </row>
    <row r="907" spans="1:12" ht="16.2" customHeight="1" thickBot="1" x14ac:dyDescent="0.35">
      <c r="A907" s="80" t="s">
        <v>280</v>
      </c>
      <c r="B907" s="80" t="s">
        <v>1283</v>
      </c>
      <c r="C907" s="80"/>
      <c r="D907" s="80"/>
      <c r="E907" s="80"/>
      <c r="F907" s="80"/>
      <c r="G907" s="80"/>
      <c r="H907" s="80"/>
      <c r="I907" s="80"/>
      <c r="J907" s="80"/>
      <c r="K907" s="24"/>
      <c r="L907" s="80"/>
    </row>
    <row r="908" spans="1:12" ht="16.2" customHeight="1" thickBot="1" x14ac:dyDescent="0.35">
      <c r="A908" s="80" t="s">
        <v>280</v>
      </c>
      <c r="B908" s="80" t="s">
        <v>1272</v>
      </c>
      <c r="C908" s="80"/>
      <c r="D908" s="80"/>
      <c r="E908" s="80"/>
      <c r="F908" s="80"/>
      <c r="G908" s="80"/>
      <c r="H908" s="80"/>
      <c r="I908" s="80"/>
      <c r="J908" s="80"/>
      <c r="K908" s="24"/>
      <c r="L908" s="80"/>
    </row>
    <row r="909" spans="1:12" ht="16.2" customHeight="1" thickBot="1" x14ac:dyDescent="0.35">
      <c r="A909" s="80" t="s">
        <v>289</v>
      </c>
      <c r="B909" s="80" t="s">
        <v>1272</v>
      </c>
      <c r="C909" s="80"/>
      <c r="D909" s="80"/>
      <c r="E909" s="80"/>
      <c r="F909" s="80"/>
      <c r="G909" s="80"/>
      <c r="H909" s="80"/>
      <c r="I909" s="80"/>
      <c r="J909" s="80"/>
      <c r="K909" s="24"/>
      <c r="L909" s="80"/>
    </row>
    <row r="910" spans="1:12" ht="16.2" customHeight="1" thickBot="1" x14ac:dyDescent="0.35">
      <c r="A910" s="80" t="s">
        <v>289</v>
      </c>
      <c r="B910" s="80" t="s">
        <v>1303</v>
      </c>
      <c r="C910" s="80"/>
      <c r="D910" s="80"/>
      <c r="E910" s="80"/>
      <c r="F910" s="80"/>
      <c r="G910" s="80"/>
      <c r="H910" s="80"/>
      <c r="I910" s="80"/>
      <c r="J910" s="80"/>
      <c r="K910" s="24"/>
      <c r="L910" s="80"/>
    </row>
    <row r="911" spans="1:12" ht="16.2" customHeight="1" thickBot="1" x14ac:dyDescent="0.35">
      <c r="A911" s="80" t="s">
        <v>292</v>
      </c>
      <c r="B911" s="80" t="s">
        <v>1272</v>
      </c>
      <c r="C911" s="80"/>
      <c r="D911" s="80"/>
      <c r="E911" s="80"/>
      <c r="F911" s="80"/>
      <c r="G911" s="80"/>
      <c r="H911" s="80"/>
      <c r="I911" s="80"/>
      <c r="J911" s="80"/>
      <c r="K911" s="24"/>
      <c r="L911" s="80"/>
    </row>
    <row r="912" spans="1:12" ht="16.2" customHeight="1" thickBot="1" x14ac:dyDescent="0.35">
      <c r="A912" s="80" t="s">
        <v>292</v>
      </c>
      <c r="B912" s="80" t="s">
        <v>1237</v>
      </c>
      <c r="C912" s="80"/>
      <c r="D912" s="80"/>
      <c r="E912" s="80"/>
      <c r="F912" s="80"/>
      <c r="G912" s="80"/>
      <c r="H912" s="80"/>
      <c r="I912" s="80"/>
      <c r="J912" s="80"/>
      <c r="K912" s="24"/>
      <c r="L912" s="80"/>
    </row>
    <row r="913" spans="1:12" ht="16.2" customHeight="1" thickBot="1" x14ac:dyDescent="0.35">
      <c r="A913" s="80" t="s">
        <v>301</v>
      </c>
      <c r="B913" s="80" t="s">
        <v>1272</v>
      </c>
      <c r="C913" s="80"/>
      <c r="D913" s="80"/>
      <c r="E913" s="80"/>
      <c r="F913" s="80"/>
      <c r="G913" s="80"/>
      <c r="H913" s="80"/>
      <c r="I913" s="80"/>
      <c r="J913" s="80"/>
      <c r="K913" s="24"/>
      <c r="L913" s="80"/>
    </row>
    <row r="914" spans="1:12" ht="16.2" customHeight="1" thickBot="1" x14ac:dyDescent="0.35">
      <c r="A914" s="80" t="s">
        <v>301</v>
      </c>
      <c r="B914" s="80" t="s">
        <v>1817</v>
      </c>
      <c r="C914" s="80"/>
      <c r="D914" s="80"/>
      <c r="E914" s="80"/>
      <c r="F914" s="80"/>
      <c r="G914" s="80"/>
      <c r="H914" s="80"/>
      <c r="I914" s="80"/>
      <c r="J914" s="80"/>
      <c r="K914" s="24"/>
      <c r="L914" s="80"/>
    </row>
    <row r="915" spans="1:12" ht="16.2" customHeight="1" thickBot="1" x14ac:dyDescent="0.35">
      <c r="A915" s="80" t="s">
        <v>302</v>
      </c>
      <c r="B915" s="80" t="s">
        <v>1272</v>
      </c>
      <c r="C915" s="80"/>
      <c r="D915" s="80"/>
      <c r="E915" s="80"/>
      <c r="F915" s="80"/>
      <c r="G915" s="80"/>
      <c r="H915" s="80"/>
      <c r="I915" s="80"/>
      <c r="J915" s="80"/>
      <c r="K915" s="24"/>
      <c r="L915" s="80"/>
    </row>
    <row r="916" spans="1:12" ht="16.2" customHeight="1" thickBot="1" x14ac:dyDescent="0.35">
      <c r="A916" s="80" t="s">
        <v>302</v>
      </c>
      <c r="B916" s="80" t="s">
        <v>1816</v>
      </c>
      <c r="C916" s="80"/>
      <c r="D916" s="80"/>
      <c r="E916" s="80"/>
      <c r="F916" s="80"/>
      <c r="G916" s="80"/>
      <c r="H916" s="80"/>
      <c r="I916" s="80"/>
      <c r="J916" s="80"/>
      <c r="K916" s="24"/>
      <c r="L916" s="80"/>
    </row>
    <row r="917" spans="1:12" ht="16.2" customHeight="1" thickBot="1" x14ac:dyDescent="0.35">
      <c r="A917" s="80" t="s">
        <v>307</v>
      </c>
      <c r="B917" s="80" t="s">
        <v>1272</v>
      </c>
      <c r="C917" s="80"/>
      <c r="D917" s="80"/>
      <c r="E917" s="80"/>
      <c r="F917" s="80"/>
      <c r="G917" s="80"/>
      <c r="H917" s="80"/>
      <c r="I917" s="80"/>
      <c r="J917" s="80"/>
      <c r="K917" s="24"/>
      <c r="L917" s="80"/>
    </row>
    <row r="918" spans="1:12" ht="16.2" customHeight="1" thickBot="1" x14ac:dyDescent="0.35">
      <c r="A918" s="80" t="s">
        <v>307</v>
      </c>
      <c r="B918" s="80" t="s">
        <v>1238</v>
      </c>
      <c r="C918" s="80"/>
      <c r="D918" s="80"/>
      <c r="E918" s="80"/>
      <c r="F918" s="80"/>
      <c r="G918" s="80"/>
      <c r="H918" s="80"/>
      <c r="I918" s="80"/>
      <c r="J918" s="80"/>
      <c r="K918" s="24"/>
      <c r="L918" s="80"/>
    </row>
    <row r="919" spans="1:12" ht="16.2" customHeight="1" thickBot="1" x14ac:dyDescent="0.35">
      <c r="A919" s="80" t="s">
        <v>311</v>
      </c>
      <c r="B919" s="80" t="s">
        <v>1424</v>
      </c>
      <c r="C919" s="80"/>
      <c r="D919" s="80"/>
      <c r="E919" s="80"/>
      <c r="F919" s="80"/>
      <c r="G919" s="80"/>
      <c r="H919" s="80"/>
      <c r="I919" s="80"/>
      <c r="J919" s="80"/>
      <c r="K919" s="24"/>
      <c r="L919" s="80"/>
    </row>
    <row r="920" spans="1:12" ht="16.2" customHeight="1" thickBot="1" x14ac:dyDescent="0.35">
      <c r="A920" s="80" t="s">
        <v>311</v>
      </c>
      <c r="B920" s="80" t="s">
        <v>1272</v>
      </c>
      <c r="C920" s="80"/>
      <c r="D920" s="80"/>
      <c r="E920" s="80"/>
      <c r="F920" s="80"/>
      <c r="G920" s="80"/>
      <c r="H920" s="80"/>
      <c r="I920" s="80"/>
      <c r="J920" s="80"/>
      <c r="K920" s="24"/>
      <c r="L920" s="80"/>
    </row>
    <row r="921" spans="1:12" ht="16.2" customHeight="1" thickBot="1" x14ac:dyDescent="0.35">
      <c r="A921" s="80" t="s">
        <v>320</v>
      </c>
      <c r="B921" s="80" t="s">
        <v>1239</v>
      </c>
      <c r="C921" s="80"/>
      <c r="D921" s="80"/>
      <c r="E921" s="80"/>
      <c r="F921" s="80"/>
      <c r="G921" s="80"/>
      <c r="H921" s="80"/>
      <c r="I921" s="80"/>
      <c r="J921" s="80"/>
      <c r="K921" s="24"/>
      <c r="L921" s="80"/>
    </row>
    <row r="922" spans="1:12" ht="16.2" customHeight="1" thickBot="1" x14ac:dyDescent="0.35">
      <c r="A922" s="80" t="s">
        <v>320</v>
      </c>
      <c r="B922" s="80" t="s">
        <v>1272</v>
      </c>
      <c r="C922" s="80"/>
      <c r="D922" s="80"/>
      <c r="E922" s="80"/>
      <c r="F922" s="80"/>
      <c r="G922" s="80"/>
      <c r="H922" s="80"/>
      <c r="I922" s="80"/>
      <c r="J922" s="80"/>
      <c r="K922" s="24"/>
      <c r="L922" s="80"/>
    </row>
    <row r="923" spans="1:12" ht="16.2" customHeight="1" thickBot="1" x14ac:dyDescent="0.35">
      <c r="A923" s="80" t="s">
        <v>322</v>
      </c>
      <c r="B923" s="80" t="s">
        <v>2278</v>
      </c>
      <c r="C923" s="80"/>
      <c r="D923" s="80"/>
      <c r="E923" s="80"/>
      <c r="F923" s="80"/>
      <c r="G923" s="80"/>
      <c r="H923" s="80"/>
      <c r="I923" s="80"/>
      <c r="J923" s="80"/>
      <c r="K923" s="24"/>
      <c r="L923" s="80"/>
    </row>
    <row r="924" spans="1:12" ht="16.2" customHeight="1" thickBot="1" x14ac:dyDescent="0.35">
      <c r="A924" s="80" t="s">
        <v>322</v>
      </c>
      <c r="B924" s="80" t="s">
        <v>1272</v>
      </c>
      <c r="C924" s="80"/>
      <c r="D924" s="80"/>
      <c r="E924" s="80"/>
      <c r="F924" s="80"/>
      <c r="G924" s="80"/>
      <c r="H924" s="80"/>
      <c r="I924" s="80"/>
      <c r="J924" s="80"/>
      <c r="K924" s="24"/>
      <c r="L924" s="80"/>
    </row>
    <row r="925" spans="1:12" ht="16.2" customHeight="1" thickBot="1" x14ac:dyDescent="0.35">
      <c r="A925" s="80" t="s">
        <v>332</v>
      </c>
      <c r="B925" s="80" t="s">
        <v>1819</v>
      </c>
      <c r="C925" s="80"/>
      <c r="D925" s="80"/>
      <c r="E925" s="80"/>
      <c r="F925" s="80"/>
      <c r="G925" s="80"/>
      <c r="H925" s="80"/>
      <c r="I925" s="80"/>
      <c r="J925" s="80"/>
      <c r="K925" s="24"/>
      <c r="L925" s="80"/>
    </row>
    <row r="926" spans="1:12" ht="16.2" customHeight="1" thickBot="1" x14ac:dyDescent="0.35">
      <c r="A926" s="80" t="s">
        <v>332</v>
      </c>
      <c r="B926" s="80" t="s">
        <v>1272</v>
      </c>
      <c r="C926" s="80"/>
      <c r="D926" s="80"/>
      <c r="E926" s="80"/>
      <c r="F926" s="80"/>
      <c r="G926" s="80"/>
      <c r="H926" s="80"/>
      <c r="I926" s="80"/>
      <c r="J926" s="80"/>
      <c r="K926" s="24"/>
      <c r="L926" s="80"/>
    </row>
    <row r="927" spans="1:12" ht="16.2" customHeight="1" thickBot="1" x14ac:dyDescent="0.35">
      <c r="A927" s="80" t="s">
        <v>333</v>
      </c>
      <c r="B927" s="80" t="s">
        <v>1272</v>
      </c>
      <c r="C927" s="80"/>
      <c r="D927" s="80"/>
      <c r="E927" s="80"/>
      <c r="F927" s="80"/>
      <c r="G927" s="80"/>
      <c r="H927" s="80"/>
      <c r="I927" s="80"/>
      <c r="J927" s="80"/>
      <c r="K927" s="24"/>
      <c r="L927" s="80"/>
    </row>
    <row r="928" spans="1:12" ht="16.2" customHeight="1" thickBot="1" x14ac:dyDescent="0.35">
      <c r="A928" s="80" t="s">
        <v>333</v>
      </c>
      <c r="B928" s="80" t="s">
        <v>2285</v>
      </c>
      <c r="C928" s="80"/>
      <c r="D928" s="80"/>
      <c r="E928" s="80"/>
      <c r="F928" s="80"/>
      <c r="G928" s="80"/>
      <c r="H928" s="80"/>
      <c r="I928" s="80"/>
      <c r="J928" s="80"/>
      <c r="K928" s="24"/>
      <c r="L928" s="80"/>
    </row>
    <row r="929" spans="1:12" ht="16.2" customHeight="1" thickBot="1" x14ac:dyDescent="0.35">
      <c r="A929" s="80" t="s">
        <v>340</v>
      </c>
      <c r="B929" s="80" t="s">
        <v>2065</v>
      </c>
      <c r="C929" s="80"/>
      <c r="D929" s="80"/>
      <c r="E929" s="80"/>
      <c r="F929" s="80"/>
      <c r="G929" s="80"/>
      <c r="H929" s="80"/>
      <c r="I929" s="80"/>
      <c r="J929" s="80"/>
      <c r="K929" s="24"/>
      <c r="L929" s="80"/>
    </row>
    <row r="930" spans="1:12" ht="16.2" customHeight="1" thickBot="1" x14ac:dyDescent="0.35">
      <c r="A930" s="80" t="s">
        <v>340</v>
      </c>
      <c r="B930" s="80" t="s">
        <v>1272</v>
      </c>
      <c r="C930" s="80"/>
      <c r="D930" s="80"/>
      <c r="E930" s="80"/>
      <c r="F930" s="80"/>
      <c r="G930" s="80"/>
      <c r="H930" s="80"/>
      <c r="I930" s="80"/>
      <c r="J930" s="80"/>
      <c r="K930" s="24"/>
      <c r="L930" s="80"/>
    </row>
    <row r="931" spans="1:12" ht="16.2" customHeight="1" thickBot="1" x14ac:dyDescent="0.35">
      <c r="A931" s="80" t="s">
        <v>352</v>
      </c>
      <c r="B931" s="80" t="s">
        <v>1272</v>
      </c>
      <c r="C931" s="80"/>
      <c r="D931" s="80"/>
      <c r="E931" s="80"/>
      <c r="F931" s="80"/>
      <c r="G931" s="80"/>
      <c r="H931" s="80"/>
      <c r="I931" s="80"/>
      <c r="J931" s="80"/>
      <c r="K931" s="24"/>
      <c r="L931" s="80"/>
    </row>
    <row r="932" spans="1:12" ht="16.2" customHeight="1" thickBot="1" x14ac:dyDescent="0.35">
      <c r="A932" s="80" t="s">
        <v>352</v>
      </c>
      <c r="B932" s="80" t="s">
        <v>2539</v>
      </c>
      <c r="C932" s="80"/>
      <c r="D932" s="80"/>
      <c r="E932" s="80"/>
      <c r="F932" s="80"/>
      <c r="G932" s="80"/>
      <c r="H932" s="80"/>
      <c r="I932" s="80"/>
      <c r="J932" s="80"/>
      <c r="K932" s="24"/>
      <c r="L932" s="80"/>
    </row>
    <row r="933" spans="1:12" ht="16.2" customHeight="1" thickBot="1" x14ac:dyDescent="0.35">
      <c r="A933" s="80" t="s">
        <v>354</v>
      </c>
      <c r="B933" s="80" t="s">
        <v>2540</v>
      </c>
      <c r="C933" s="80"/>
      <c r="D933" s="80"/>
      <c r="E933" s="80"/>
      <c r="F933" s="80"/>
      <c r="G933" s="80"/>
      <c r="H933" s="80"/>
      <c r="I933" s="80"/>
      <c r="J933" s="80"/>
      <c r="K933" s="24"/>
      <c r="L933" s="80"/>
    </row>
    <row r="934" spans="1:12" ht="16.2" customHeight="1" thickBot="1" x14ac:dyDescent="0.35">
      <c r="A934" s="80" t="s">
        <v>354</v>
      </c>
      <c r="B934" s="80" t="s">
        <v>1272</v>
      </c>
      <c r="C934" s="80"/>
      <c r="D934" s="80"/>
      <c r="E934" s="80"/>
      <c r="F934" s="80"/>
      <c r="G934" s="80"/>
      <c r="H934" s="80"/>
      <c r="I934" s="80"/>
      <c r="J934" s="80"/>
      <c r="K934" s="24"/>
      <c r="L934" s="80"/>
    </row>
    <row r="935" spans="1:12" ht="16.2" customHeight="1" thickBot="1" x14ac:dyDescent="0.35">
      <c r="A935" s="80" t="s">
        <v>357</v>
      </c>
      <c r="B935" s="80" t="s">
        <v>1797</v>
      </c>
      <c r="C935" s="80"/>
      <c r="D935" s="80"/>
      <c r="E935" s="80"/>
      <c r="F935" s="80"/>
      <c r="G935" s="80"/>
      <c r="H935" s="80"/>
      <c r="I935" s="80"/>
      <c r="J935" s="80"/>
      <c r="K935" s="24"/>
      <c r="L935" s="80"/>
    </row>
    <row r="936" spans="1:12" ht="16.2" customHeight="1" thickBot="1" x14ac:dyDescent="0.35">
      <c r="A936" s="80" t="s">
        <v>357</v>
      </c>
      <c r="B936" s="80" t="s">
        <v>1272</v>
      </c>
      <c r="C936" s="80"/>
      <c r="D936" s="80"/>
      <c r="E936" s="80"/>
      <c r="F936" s="80"/>
      <c r="G936" s="80"/>
      <c r="H936" s="80"/>
      <c r="I936" s="80"/>
      <c r="J936" s="80"/>
      <c r="K936" s="24"/>
      <c r="L936" s="80"/>
    </row>
    <row r="937" spans="1:12" ht="16.2" customHeight="1" thickBot="1" x14ac:dyDescent="0.35">
      <c r="A937" s="80" t="s">
        <v>365</v>
      </c>
      <c r="B937" s="80" t="s">
        <v>2298</v>
      </c>
      <c r="C937" s="80"/>
      <c r="D937" s="80"/>
      <c r="E937" s="80"/>
      <c r="F937" s="80"/>
      <c r="G937" s="80"/>
      <c r="H937" s="80"/>
      <c r="I937" s="80"/>
      <c r="J937" s="80"/>
      <c r="K937" s="24"/>
      <c r="L937" s="80"/>
    </row>
    <row r="938" spans="1:12" ht="16.2" customHeight="1" thickBot="1" x14ac:dyDescent="0.35">
      <c r="A938" s="80" t="s">
        <v>365</v>
      </c>
      <c r="B938" s="80" t="s">
        <v>1272</v>
      </c>
      <c r="C938" s="80"/>
      <c r="D938" s="80"/>
      <c r="E938" s="80"/>
      <c r="F938" s="80"/>
      <c r="G938" s="80"/>
      <c r="H938" s="80"/>
      <c r="I938" s="80"/>
      <c r="J938" s="80"/>
      <c r="K938" s="24"/>
      <c r="L938" s="80"/>
    </row>
    <row r="939" spans="1:12" ht="16.2" customHeight="1" thickBot="1" x14ac:dyDescent="0.35">
      <c r="A939" s="80" t="s">
        <v>368</v>
      </c>
      <c r="B939" s="80" t="s">
        <v>1272</v>
      </c>
      <c r="C939" s="80"/>
      <c r="D939" s="80"/>
      <c r="E939" s="80"/>
      <c r="F939" s="80"/>
      <c r="G939" s="80"/>
      <c r="H939" s="80"/>
      <c r="I939" s="80"/>
      <c r="J939" s="80"/>
      <c r="K939" s="24"/>
      <c r="L939" s="80"/>
    </row>
    <row r="940" spans="1:12" ht="16.2" customHeight="1" thickBot="1" x14ac:dyDescent="0.35">
      <c r="A940" s="80" t="s">
        <v>368</v>
      </c>
      <c r="B940" s="80" t="s">
        <v>2541</v>
      </c>
      <c r="C940" s="80"/>
      <c r="D940" s="80"/>
      <c r="E940" s="80"/>
      <c r="F940" s="80"/>
      <c r="G940" s="80"/>
      <c r="H940" s="80"/>
      <c r="I940" s="80"/>
      <c r="J940" s="80"/>
      <c r="K940" s="24"/>
      <c r="L940" s="80"/>
    </row>
    <row r="941" spans="1:12" ht="16.2" customHeight="1" thickBot="1" x14ac:dyDescent="0.35">
      <c r="A941" s="80" t="s">
        <v>387</v>
      </c>
      <c r="B941" s="80" t="s">
        <v>1274</v>
      </c>
      <c r="C941" s="80"/>
      <c r="D941" s="80"/>
      <c r="E941" s="80"/>
      <c r="F941" s="80"/>
      <c r="G941" s="80"/>
      <c r="H941" s="80"/>
      <c r="I941" s="80"/>
      <c r="J941" s="80"/>
      <c r="K941" s="24"/>
      <c r="L941" s="80"/>
    </row>
    <row r="942" spans="1:12" ht="16.2" customHeight="1" thickBot="1" x14ac:dyDescent="0.35">
      <c r="A942" s="80" t="s">
        <v>387</v>
      </c>
      <c r="B942" s="80" t="s">
        <v>1272</v>
      </c>
      <c r="C942" s="80"/>
      <c r="D942" s="80"/>
      <c r="E942" s="80"/>
      <c r="F942" s="80"/>
      <c r="G942" s="80"/>
      <c r="H942" s="80"/>
      <c r="I942" s="80"/>
      <c r="J942" s="80"/>
      <c r="K942" s="24"/>
      <c r="L942" s="80"/>
    </row>
    <row r="943" spans="1:12" ht="16.2" customHeight="1" thickBot="1" x14ac:dyDescent="0.35">
      <c r="A943" s="80" t="s">
        <v>394</v>
      </c>
      <c r="B943" s="80" t="s">
        <v>1272</v>
      </c>
      <c r="C943" s="80"/>
      <c r="D943" s="80"/>
      <c r="E943" s="80"/>
      <c r="F943" s="80"/>
      <c r="G943" s="80"/>
      <c r="H943" s="80"/>
      <c r="I943" s="80"/>
      <c r="J943" s="80"/>
      <c r="K943" s="24"/>
      <c r="L943" s="80"/>
    </row>
    <row r="944" spans="1:12" ht="16.2" customHeight="1" thickBot="1" x14ac:dyDescent="0.35">
      <c r="A944" s="80" t="s">
        <v>394</v>
      </c>
      <c r="B944" s="80" t="s">
        <v>2303</v>
      </c>
      <c r="C944" s="80"/>
      <c r="D944" s="80"/>
      <c r="E944" s="80"/>
      <c r="F944" s="80"/>
      <c r="G944" s="80"/>
      <c r="H944" s="80"/>
      <c r="I944" s="80"/>
      <c r="J944" s="80"/>
      <c r="K944" s="24"/>
      <c r="L944" s="80"/>
    </row>
    <row r="945" spans="1:12" ht="16.2" customHeight="1" thickBot="1" x14ac:dyDescent="0.35">
      <c r="A945" s="80" t="s">
        <v>395</v>
      </c>
      <c r="B945" s="80" t="s">
        <v>1875</v>
      </c>
      <c r="C945" s="80"/>
      <c r="D945" s="80"/>
      <c r="E945" s="80"/>
      <c r="F945" s="80"/>
      <c r="G945" s="80"/>
      <c r="H945" s="80"/>
      <c r="I945" s="80"/>
      <c r="J945" s="80"/>
      <c r="K945" s="24"/>
      <c r="L945" s="80"/>
    </row>
    <row r="946" spans="1:12" ht="16.2" customHeight="1" thickBot="1" x14ac:dyDescent="0.35">
      <c r="A946" s="80" t="s">
        <v>395</v>
      </c>
      <c r="B946" s="80" t="s">
        <v>1272</v>
      </c>
      <c r="C946" s="80"/>
      <c r="D946" s="80"/>
      <c r="E946" s="80"/>
      <c r="F946" s="80"/>
      <c r="G946" s="80"/>
      <c r="H946" s="80"/>
      <c r="I946" s="80"/>
      <c r="J946" s="80"/>
      <c r="K946" s="24"/>
      <c r="L946" s="80"/>
    </row>
    <row r="947" spans="1:12" ht="16.2" customHeight="1" thickBot="1" x14ac:dyDescent="0.35">
      <c r="A947" s="80" t="s">
        <v>410</v>
      </c>
      <c r="B947" s="80" t="s">
        <v>1286</v>
      </c>
      <c r="C947" s="80"/>
      <c r="D947" s="80"/>
      <c r="E947" s="80"/>
      <c r="F947" s="80"/>
      <c r="G947" s="80"/>
      <c r="H947" s="80"/>
      <c r="I947" s="80"/>
      <c r="J947" s="80"/>
      <c r="K947" s="24"/>
      <c r="L947" s="80"/>
    </row>
    <row r="948" spans="1:12" ht="16.2" customHeight="1" thickBot="1" x14ac:dyDescent="0.35">
      <c r="A948" s="80" t="s">
        <v>410</v>
      </c>
      <c r="B948" s="80" t="s">
        <v>1272</v>
      </c>
      <c r="C948" s="80"/>
      <c r="D948" s="80"/>
      <c r="E948" s="80"/>
      <c r="F948" s="80"/>
      <c r="G948" s="80"/>
      <c r="H948" s="80"/>
      <c r="I948" s="80"/>
      <c r="J948" s="80"/>
      <c r="K948" s="24"/>
      <c r="L948" s="80"/>
    </row>
    <row r="949" spans="1:12" ht="16.2" customHeight="1" thickBot="1" x14ac:dyDescent="0.35">
      <c r="A949" s="80" t="s">
        <v>415</v>
      </c>
      <c r="B949" s="80" t="s">
        <v>1272</v>
      </c>
      <c r="C949" s="80"/>
      <c r="D949" s="80"/>
      <c r="E949" s="80"/>
      <c r="F949" s="80"/>
      <c r="G949" s="80"/>
      <c r="H949" s="80"/>
      <c r="I949" s="80"/>
      <c r="J949" s="80"/>
      <c r="K949" s="24"/>
      <c r="L949" s="80"/>
    </row>
    <row r="950" spans="1:12" ht="16.2" customHeight="1" thickBot="1" x14ac:dyDescent="0.35">
      <c r="A950" s="80" t="s">
        <v>415</v>
      </c>
      <c r="B950" s="80" t="s">
        <v>1286</v>
      </c>
      <c r="C950" s="80"/>
      <c r="D950" s="80"/>
      <c r="E950" s="80"/>
      <c r="F950" s="80"/>
      <c r="G950" s="80"/>
      <c r="H950" s="80"/>
      <c r="I950" s="80"/>
      <c r="J950" s="80"/>
      <c r="K950" s="24"/>
      <c r="L950" s="80"/>
    </row>
    <row r="951" spans="1:12" ht="16.2" customHeight="1" thickBot="1" x14ac:dyDescent="0.35">
      <c r="A951" s="80" t="s">
        <v>415</v>
      </c>
      <c r="B951" s="80" t="s">
        <v>2315</v>
      </c>
      <c r="C951" s="80"/>
      <c r="D951" s="80"/>
      <c r="E951" s="80"/>
      <c r="F951" s="80"/>
      <c r="G951" s="80"/>
      <c r="H951" s="80"/>
      <c r="I951" s="80"/>
      <c r="J951" s="80"/>
      <c r="K951" s="24"/>
      <c r="L951" s="80"/>
    </row>
    <row r="952" spans="1:12" ht="16.2" customHeight="1" thickBot="1" x14ac:dyDescent="0.35">
      <c r="A952" s="80" t="s">
        <v>426</v>
      </c>
      <c r="B952" s="80" t="s">
        <v>1272</v>
      </c>
      <c r="C952" s="80"/>
      <c r="D952" s="80"/>
      <c r="E952" s="80"/>
      <c r="F952" s="80"/>
      <c r="G952" s="80"/>
      <c r="H952" s="80"/>
      <c r="I952" s="80"/>
      <c r="J952" s="80"/>
      <c r="K952" s="24"/>
      <c r="L952" s="80"/>
    </row>
    <row r="953" spans="1:12" ht="16.2" customHeight="1" thickBot="1" x14ac:dyDescent="0.35">
      <c r="A953" s="80" t="s">
        <v>426</v>
      </c>
      <c r="B953" s="80" t="s">
        <v>2319</v>
      </c>
      <c r="C953" s="80"/>
      <c r="D953" s="80"/>
      <c r="E953" s="80"/>
      <c r="F953" s="80"/>
      <c r="G953" s="80"/>
      <c r="H953" s="80"/>
      <c r="I953" s="80"/>
      <c r="J953" s="80"/>
      <c r="K953" s="24"/>
      <c r="L953" s="80"/>
    </row>
    <row r="954" spans="1:12" ht="16.2" customHeight="1" thickBot="1" x14ac:dyDescent="0.35">
      <c r="A954" s="80" t="s">
        <v>433</v>
      </c>
      <c r="B954" s="80" t="s">
        <v>2327</v>
      </c>
      <c r="C954" s="80"/>
      <c r="D954" s="80"/>
      <c r="E954" s="80"/>
      <c r="F954" s="80"/>
      <c r="G954" s="80"/>
      <c r="H954" s="80"/>
      <c r="I954" s="80"/>
      <c r="J954" s="80"/>
      <c r="K954" s="24"/>
      <c r="L954" s="80"/>
    </row>
    <row r="955" spans="1:12" ht="16.2" customHeight="1" thickBot="1" x14ac:dyDescent="0.35">
      <c r="A955" s="80" t="s">
        <v>433</v>
      </c>
      <c r="B955" s="80" t="s">
        <v>1272</v>
      </c>
      <c r="C955" s="80"/>
      <c r="D955" s="80"/>
      <c r="E955" s="80"/>
      <c r="F955" s="80"/>
      <c r="G955" s="80"/>
      <c r="H955" s="80"/>
      <c r="I955" s="80"/>
      <c r="J955" s="80"/>
      <c r="K955" s="24"/>
      <c r="L955" s="80"/>
    </row>
    <row r="956" spans="1:12" ht="16.2" customHeight="1" thickBot="1" x14ac:dyDescent="0.35">
      <c r="A956" s="80" t="s">
        <v>476</v>
      </c>
      <c r="B956" s="80" t="s">
        <v>1798</v>
      </c>
      <c r="C956" s="80"/>
      <c r="D956" s="80"/>
      <c r="E956" s="80"/>
      <c r="F956" s="80"/>
      <c r="G956" s="80"/>
      <c r="H956" s="80"/>
      <c r="I956" s="80"/>
      <c r="J956" s="80"/>
      <c r="K956" s="24"/>
      <c r="L956" s="80"/>
    </row>
    <row r="957" spans="1:12" ht="16.2" customHeight="1" thickBot="1" x14ac:dyDescent="0.35">
      <c r="A957" s="80" t="s">
        <v>476</v>
      </c>
      <c r="B957" s="80" t="s">
        <v>1272</v>
      </c>
      <c r="C957" s="80"/>
      <c r="D957" s="80"/>
      <c r="E957" s="80"/>
      <c r="F957" s="80"/>
      <c r="G957" s="80"/>
      <c r="H957" s="80"/>
      <c r="I957" s="80"/>
      <c r="J957" s="80"/>
      <c r="K957" s="24"/>
      <c r="L957" s="80"/>
    </row>
    <row r="958" spans="1:12" ht="16.2" customHeight="1" thickBot="1" x14ac:dyDescent="0.35">
      <c r="A958" s="80" t="s">
        <v>495</v>
      </c>
      <c r="B958" s="80" t="s">
        <v>1240</v>
      </c>
      <c r="C958" s="80"/>
      <c r="D958" s="80"/>
      <c r="E958" s="80"/>
      <c r="F958" s="80"/>
      <c r="G958" s="80"/>
      <c r="H958" s="80"/>
      <c r="I958" s="80"/>
      <c r="J958" s="80"/>
      <c r="K958" s="24"/>
      <c r="L958" s="80"/>
    </row>
    <row r="959" spans="1:12" ht="16.2" customHeight="1" thickBot="1" x14ac:dyDescent="0.35">
      <c r="A959" s="80" t="s">
        <v>495</v>
      </c>
      <c r="B959" s="80" t="s">
        <v>1272</v>
      </c>
      <c r="C959" s="80"/>
      <c r="D959" s="80"/>
      <c r="E959" s="80"/>
      <c r="F959" s="80"/>
      <c r="G959" s="80"/>
      <c r="H959" s="80"/>
      <c r="I959" s="80"/>
      <c r="J959" s="80"/>
      <c r="K959" s="24"/>
      <c r="L959" s="80"/>
    </row>
    <row r="960" spans="1:12" ht="16.2" customHeight="1" thickBot="1" x14ac:dyDescent="0.35">
      <c r="A960" s="80" t="s">
        <v>559</v>
      </c>
      <c r="B960" s="80" t="s">
        <v>2542</v>
      </c>
      <c r="C960" s="80"/>
      <c r="D960" s="80"/>
      <c r="E960" s="80"/>
      <c r="F960" s="80"/>
      <c r="G960" s="80"/>
      <c r="H960" s="80"/>
      <c r="I960" s="80"/>
      <c r="J960" s="80"/>
      <c r="K960" s="24"/>
      <c r="L960" s="80"/>
    </row>
    <row r="961" spans="1:12" ht="16.2" customHeight="1" thickBot="1" x14ac:dyDescent="0.35">
      <c r="A961" s="80" t="s">
        <v>559</v>
      </c>
      <c r="B961" s="80" t="s">
        <v>1272</v>
      </c>
      <c r="C961" s="80"/>
      <c r="D961" s="80"/>
      <c r="E961" s="80"/>
      <c r="F961" s="80"/>
      <c r="G961" s="80"/>
      <c r="H961" s="80"/>
      <c r="I961" s="80"/>
      <c r="J961" s="80"/>
      <c r="K961" s="24"/>
      <c r="L961" s="80"/>
    </row>
    <row r="962" spans="1:12" ht="16.2" customHeight="1" thickBot="1" x14ac:dyDescent="0.35">
      <c r="A962" s="80" t="s">
        <v>575</v>
      </c>
      <c r="B962" s="80" t="s">
        <v>1272</v>
      </c>
      <c r="C962" s="80"/>
      <c r="D962" s="80"/>
      <c r="E962" s="80"/>
      <c r="F962" s="80"/>
      <c r="G962" s="80"/>
      <c r="H962" s="80"/>
      <c r="I962" s="80"/>
      <c r="J962" s="80"/>
      <c r="K962" s="24"/>
      <c r="L962" s="80"/>
    </row>
    <row r="963" spans="1:12" ht="16.2" customHeight="1" thickBot="1" x14ac:dyDescent="0.35">
      <c r="A963" s="80" t="s">
        <v>575</v>
      </c>
      <c r="B963" s="80" t="s">
        <v>2366</v>
      </c>
      <c r="C963" s="80"/>
      <c r="D963" s="80"/>
      <c r="E963" s="80"/>
      <c r="F963" s="80"/>
      <c r="G963" s="80"/>
      <c r="H963" s="80"/>
      <c r="I963" s="80"/>
      <c r="J963" s="80"/>
      <c r="K963" s="24"/>
      <c r="L963" s="80"/>
    </row>
    <row r="964" spans="1:12" ht="16.2" customHeight="1" thickBot="1" x14ac:dyDescent="0.35">
      <c r="A964" s="80" t="s">
        <v>579</v>
      </c>
      <c r="B964" s="80" t="s">
        <v>1272</v>
      </c>
      <c r="C964" s="80"/>
      <c r="D964" s="80"/>
      <c r="E964" s="80"/>
      <c r="F964" s="80"/>
      <c r="G964" s="80"/>
      <c r="H964" s="80"/>
      <c r="I964" s="80"/>
      <c r="J964" s="80"/>
      <c r="K964" s="24"/>
      <c r="L964" s="80"/>
    </row>
    <row r="965" spans="1:12" ht="16.2" customHeight="1" thickBot="1" x14ac:dyDescent="0.35">
      <c r="A965" s="80" t="s">
        <v>579</v>
      </c>
      <c r="B965" s="80" t="s">
        <v>2543</v>
      </c>
      <c r="C965" s="80"/>
      <c r="D965" s="80"/>
      <c r="E965" s="80"/>
      <c r="F965" s="80"/>
      <c r="G965" s="80"/>
      <c r="H965" s="80"/>
      <c r="I965" s="80"/>
      <c r="J965" s="80"/>
      <c r="K965" s="24"/>
      <c r="L965" s="80"/>
    </row>
    <row r="966" spans="1:12" ht="16.2" customHeight="1" thickBot="1" x14ac:dyDescent="0.35">
      <c r="A966" s="80" t="s">
        <v>583</v>
      </c>
      <c r="B966" s="80" t="s">
        <v>1272</v>
      </c>
      <c r="C966" s="80"/>
      <c r="D966" s="80"/>
      <c r="E966" s="80"/>
      <c r="F966" s="80"/>
      <c r="G966" s="80"/>
      <c r="H966" s="80"/>
      <c r="I966" s="80"/>
      <c r="J966" s="80"/>
      <c r="K966" s="24"/>
      <c r="L966" s="80"/>
    </row>
    <row r="967" spans="1:12" ht="16.2" customHeight="1" thickBot="1" x14ac:dyDescent="0.35">
      <c r="A967" s="80" t="s">
        <v>583</v>
      </c>
      <c r="B967" s="80" t="s">
        <v>1799</v>
      </c>
      <c r="C967" s="80"/>
      <c r="D967" s="80"/>
      <c r="E967" s="80"/>
      <c r="F967" s="80"/>
      <c r="G967" s="80"/>
      <c r="H967" s="80"/>
      <c r="I967" s="80"/>
      <c r="J967" s="80"/>
      <c r="K967" s="24"/>
      <c r="L967" s="80"/>
    </row>
    <row r="968" spans="1:12" ht="16.2" customHeight="1" thickBot="1" x14ac:dyDescent="0.35">
      <c r="A968" s="80" t="s">
        <v>590</v>
      </c>
      <c r="B968" s="80" t="s">
        <v>1272</v>
      </c>
      <c r="C968" s="80"/>
      <c r="D968" s="80"/>
      <c r="E968" s="80"/>
      <c r="F968" s="80"/>
      <c r="G968" s="80"/>
      <c r="H968" s="80"/>
      <c r="I968" s="80"/>
      <c r="J968" s="80"/>
      <c r="K968" s="24"/>
      <c r="L968" s="80"/>
    </row>
    <row r="969" spans="1:12" ht="16.2" customHeight="1" thickBot="1" x14ac:dyDescent="0.35">
      <c r="A969" s="80" t="s">
        <v>590</v>
      </c>
      <c r="B969" s="80" t="s">
        <v>1800</v>
      </c>
      <c r="C969" s="80"/>
      <c r="D969" s="80"/>
      <c r="E969" s="80"/>
      <c r="F969" s="80"/>
      <c r="G969" s="80"/>
      <c r="H969" s="80"/>
      <c r="I969" s="80"/>
      <c r="J969" s="80"/>
      <c r="K969" s="24"/>
      <c r="L969" s="80"/>
    </row>
    <row r="970" spans="1:12" ht="16.2" customHeight="1" thickBot="1" x14ac:dyDescent="0.35">
      <c r="A970" s="80" t="s">
        <v>593</v>
      </c>
      <c r="B970" s="80" t="s">
        <v>1272</v>
      </c>
      <c r="C970" s="80"/>
      <c r="D970" s="80"/>
      <c r="E970" s="80"/>
      <c r="F970" s="80"/>
      <c r="G970" s="80"/>
      <c r="H970" s="80"/>
      <c r="I970" s="80"/>
      <c r="J970" s="80"/>
      <c r="K970" s="24"/>
      <c r="L970" s="80"/>
    </row>
    <row r="971" spans="1:12" ht="16.2" customHeight="1" thickBot="1" x14ac:dyDescent="0.35">
      <c r="A971" s="80" t="s">
        <v>593</v>
      </c>
      <c r="B971" s="80" t="s">
        <v>1291</v>
      </c>
      <c r="C971" s="80"/>
      <c r="D971" s="80"/>
      <c r="E971" s="80"/>
      <c r="F971" s="80"/>
      <c r="G971" s="80"/>
      <c r="H971" s="80"/>
      <c r="I971" s="80"/>
      <c r="J971" s="80"/>
      <c r="K971" s="24"/>
      <c r="L971" s="80"/>
    </row>
    <row r="972" spans="1:12" ht="16.2" customHeight="1" thickBot="1" x14ac:dyDescent="0.35">
      <c r="A972" s="80" t="s">
        <v>630</v>
      </c>
      <c r="B972" s="80" t="s">
        <v>1272</v>
      </c>
      <c r="C972" s="80"/>
      <c r="D972" s="80"/>
      <c r="E972" s="80"/>
      <c r="F972" s="80"/>
      <c r="G972" s="80"/>
      <c r="H972" s="80"/>
      <c r="I972" s="80"/>
      <c r="J972" s="80"/>
      <c r="K972" s="24"/>
      <c r="L972" s="80"/>
    </row>
    <row r="973" spans="1:12" ht="16.2" customHeight="1" thickBot="1" x14ac:dyDescent="0.35">
      <c r="A973" s="80" t="s">
        <v>630</v>
      </c>
      <c r="B973" s="80" t="s">
        <v>1243</v>
      </c>
      <c r="C973" s="80"/>
      <c r="D973" s="80"/>
      <c r="E973" s="80"/>
      <c r="F973" s="80"/>
      <c r="G973" s="80"/>
      <c r="H973" s="80"/>
      <c r="I973" s="80"/>
      <c r="J973" s="80"/>
      <c r="K973" s="24"/>
      <c r="L973" s="80"/>
    </row>
    <row r="974" spans="1:12" ht="16.2" customHeight="1" thickBot="1" x14ac:dyDescent="0.35">
      <c r="A974" s="80" t="s">
        <v>650</v>
      </c>
      <c r="B974" s="80" t="s">
        <v>2392</v>
      </c>
      <c r="C974" s="80"/>
      <c r="D974" s="80"/>
      <c r="E974" s="80"/>
      <c r="F974" s="80"/>
      <c r="G974" s="80"/>
      <c r="H974" s="80"/>
      <c r="I974" s="80"/>
      <c r="J974" s="80"/>
      <c r="K974" s="24"/>
      <c r="L974" s="80"/>
    </row>
    <row r="975" spans="1:12" ht="16.2" customHeight="1" thickBot="1" x14ac:dyDescent="0.35">
      <c r="A975" s="80" t="s">
        <v>650</v>
      </c>
      <c r="B975" s="80" t="s">
        <v>1272</v>
      </c>
      <c r="C975" s="80"/>
      <c r="D975" s="80"/>
      <c r="E975" s="80"/>
      <c r="F975" s="80"/>
      <c r="G975" s="80"/>
      <c r="H975" s="80"/>
      <c r="I975" s="80"/>
      <c r="J975" s="80"/>
      <c r="K975" s="24"/>
      <c r="L975" s="80"/>
    </row>
    <row r="976" spans="1:12" ht="16.2" customHeight="1" thickBot="1" x14ac:dyDescent="0.35">
      <c r="A976" s="80" t="s">
        <v>652</v>
      </c>
      <c r="B976" s="80" t="s">
        <v>1272</v>
      </c>
      <c r="C976" s="80"/>
      <c r="D976" s="80"/>
      <c r="E976" s="80"/>
      <c r="F976" s="80"/>
      <c r="G976" s="80"/>
      <c r="H976" s="80"/>
      <c r="I976" s="80"/>
      <c r="J976" s="80"/>
      <c r="K976" s="24"/>
      <c r="L976" s="80"/>
    </row>
    <row r="977" spans="1:12" ht="16.2" customHeight="1" thickBot="1" x14ac:dyDescent="0.35">
      <c r="A977" s="80" t="s">
        <v>652</v>
      </c>
      <c r="B977" s="80" t="s">
        <v>1245</v>
      </c>
      <c r="C977" s="80"/>
      <c r="D977" s="80"/>
      <c r="E977" s="80"/>
      <c r="F977" s="80"/>
      <c r="G977" s="80"/>
      <c r="H977" s="80"/>
      <c r="I977" s="80"/>
      <c r="J977" s="80"/>
      <c r="K977" s="24"/>
      <c r="L977" s="80"/>
    </row>
    <row r="978" spans="1:12" ht="16.2" customHeight="1" thickBot="1" x14ac:dyDescent="0.35">
      <c r="A978" s="80" t="s">
        <v>660</v>
      </c>
      <c r="B978" s="80" t="s">
        <v>1272</v>
      </c>
      <c r="C978" s="80"/>
      <c r="D978" s="80"/>
      <c r="E978" s="80"/>
      <c r="F978" s="80"/>
      <c r="G978" s="80"/>
      <c r="H978" s="80"/>
      <c r="I978" s="80"/>
      <c r="J978" s="80"/>
      <c r="K978" s="24"/>
      <c r="L978" s="80"/>
    </row>
    <row r="979" spans="1:12" ht="16.2" customHeight="1" thickBot="1" x14ac:dyDescent="0.35">
      <c r="A979" s="80" t="s">
        <v>660</v>
      </c>
      <c r="B979" s="80" t="s">
        <v>1803</v>
      </c>
      <c r="C979" s="80"/>
      <c r="D979" s="80"/>
      <c r="E979" s="80"/>
      <c r="F979" s="80"/>
      <c r="G979" s="80"/>
      <c r="H979" s="80"/>
      <c r="I979" s="80"/>
      <c r="J979" s="80"/>
      <c r="K979" s="24"/>
      <c r="L979" s="80"/>
    </row>
    <row r="980" spans="1:12" ht="16.2" customHeight="1" thickBot="1" x14ac:dyDescent="0.35">
      <c r="A980" s="80" t="s">
        <v>691</v>
      </c>
      <c r="B980" s="80" t="s">
        <v>1247</v>
      </c>
      <c r="C980" s="80"/>
      <c r="D980" s="80"/>
      <c r="E980" s="80"/>
      <c r="F980" s="80"/>
      <c r="G980" s="80"/>
      <c r="H980" s="80"/>
      <c r="I980" s="80"/>
      <c r="J980" s="80"/>
      <c r="K980" s="24"/>
      <c r="L980" s="80"/>
    </row>
    <row r="981" spans="1:12" ht="16.2" customHeight="1" thickBot="1" x14ac:dyDescent="0.35">
      <c r="A981" s="80" t="s">
        <v>691</v>
      </c>
      <c r="B981" s="80" t="s">
        <v>1272</v>
      </c>
      <c r="C981" s="80"/>
      <c r="D981" s="80"/>
      <c r="E981" s="80"/>
      <c r="F981" s="80"/>
      <c r="G981" s="80"/>
      <c r="H981" s="80"/>
      <c r="I981" s="80"/>
      <c r="J981" s="80"/>
      <c r="K981" s="24"/>
      <c r="L981" s="80"/>
    </row>
    <row r="982" spans="1:12" ht="16.2" customHeight="1" thickBot="1" x14ac:dyDescent="0.35">
      <c r="A982" s="80" t="s">
        <v>726</v>
      </c>
      <c r="B982" s="80" t="s">
        <v>1272</v>
      </c>
      <c r="C982" s="80"/>
      <c r="D982" s="80"/>
      <c r="E982" s="80"/>
      <c r="F982" s="80"/>
      <c r="G982" s="80"/>
      <c r="H982" s="80"/>
      <c r="I982" s="80"/>
      <c r="J982" s="80"/>
      <c r="K982" s="24"/>
      <c r="L982" s="80"/>
    </row>
    <row r="983" spans="1:12" ht="16.2" customHeight="1" thickBot="1" x14ac:dyDescent="0.35">
      <c r="A983" s="80" t="s">
        <v>726</v>
      </c>
      <c r="B983" s="80" t="s">
        <v>1248</v>
      </c>
      <c r="C983" s="80"/>
      <c r="D983" s="80"/>
      <c r="E983" s="80"/>
      <c r="F983" s="80"/>
      <c r="G983" s="80"/>
      <c r="H983" s="80"/>
      <c r="I983" s="80"/>
      <c r="J983" s="80"/>
      <c r="K983" s="24"/>
      <c r="L983" s="80"/>
    </row>
    <row r="984" spans="1:12" ht="16.2" customHeight="1" thickBot="1" x14ac:dyDescent="0.35">
      <c r="A984" s="80" t="s">
        <v>727</v>
      </c>
      <c r="B984" s="80" t="s">
        <v>2019</v>
      </c>
      <c r="C984" s="80"/>
      <c r="D984" s="80"/>
      <c r="E984" s="80"/>
      <c r="F984" s="80"/>
      <c r="G984" s="80"/>
      <c r="H984" s="80"/>
      <c r="I984" s="80"/>
      <c r="J984" s="80"/>
      <c r="K984" s="24"/>
      <c r="L984" s="80"/>
    </row>
    <row r="985" spans="1:12" ht="16.2" customHeight="1" thickBot="1" x14ac:dyDescent="0.35">
      <c r="A985" s="80" t="s">
        <v>727</v>
      </c>
      <c r="B985" s="80" t="s">
        <v>1272</v>
      </c>
      <c r="C985" s="80"/>
      <c r="D985" s="80"/>
      <c r="E985" s="80"/>
      <c r="F985" s="80"/>
      <c r="G985" s="80"/>
      <c r="H985" s="80"/>
      <c r="I985" s="80"/>
      <c r="J985" s="80"/>
      <c r="K985" s="24"/>
      <c r="L985" s="80"/>
    </row>
    <row r="986" spans="1:12" ht="16.2" customHeight="1" thickBot="1" x14ac:dyDescent="0.35">
      <c r="A986" s="80" t="s">
        <v>734</v>
      </c>
      <c r="B986" s="80" t="s">
        <v>2018</v>
      </c>
      <c r="C986" s="80"/>
      <c r="D986" s="80"/>
      <c r="E986" s="80"/>
      <c r="F986" s="80"/>
      <c r="G986" s="80"/>
      <c r="H986" s="80"/>
      <c r="I986" s="80"/>
      <c r="J986" s="80"/>
      <c r="K986" s="24"/>
      <c r="L986" s="80"/>
    </row>
    <row r="987" spans="1:12" ht="16.2" customHeight="1" thickBot="1" x14ac:dyDescent="0.35">
      <c r="A987" s="80" t="s">
        <v>734</v>
      </c>
      <c r="B987" s="80" t="s">
        <v>1272</v>
      </c>
      <c r="C987" s="80"/>
      <c r="D987" s="80"/>
      <c r="E987" s="80"/>
      <c r="F987" s="80"/>
      <c r="G987" s="80"/>
      <c r="H987" s="80"/>
      <c r="I987" s="80"/>
      <c r="J987" s="80"/>
      <c r="K987" s="24"/>
      <c r="L987" s="80"/>
    </row>
    <row r="988" spans="1:12" ht="16.2" customHeight="1" thickBot="1" x14ac:dyDescent="0.35">
      <c r="A988" s="80" t="s">
        <v>736</v>
      </c>
      <c r="B988" s="80" t="s">
        <v>1272</v>
      </c>
      <c r="C988" s="80"/>
      <c r="D988" s="80"/>
      <c r="E988" s="80"/>
      <c r="F988" s="80"/>
      <c r="G988" s="80"/>
      <c r="H988" s="80"/>
      <c r="I988" s="80"/>
      <c r="J988" s="80"/>
      <c r="K988" s="24"/>
      <c r="L988" s="80"/>
    </row>
    <row r="989" spans="1:12" ht="16.2" customHeight="1" thickBot="1" x14ac:dyDescent="0.35">
      <c r="A989" s="80" t="s">
        <v>736</v>
      </c>
      <c r="B989" s="80" t="s">
        <v>2418</v>
      </c>
      <c r="C989" s="80"/>
      <c r="D989" s="80"/>
      <c r="E989" s="80"/>
      <c r="F989" s="80"/>
      <c r="G989" s="80"/>
      <c r="H989" s="80"/>
      <c r="I989" s="80"/>
      <c r="J989" s="80"/>
      <c r="K989" s="24"/>
      <c r="L989" s="80"/>
    </row>
    <row r="990" spans="1:12" ht="16.2" customHeight="1" thickBot="1" x14ac:dyDescent="0.35">
      <c r="A990" s="80" t="s">
        <v>739</v>
      </c>
      <c r="B990" s="80" t="s">
        <v>740</v>
      </c>
      <c r="C990" s="80"/>
      <c r="D990" s="80"/>
      <c r="E990" s="80"/>
      <c r="F990" s="80"/>
      <c r="G990" s="80"/>
      <c r="H990" s="80"/>
      <c r="I990" s="80"/>
      <c r="J990" s="80"/>
      <c r="K990" s="24"/>
      <c r="L990" s="80"/>
    </row>
    <row r="991" spans="1:12" ht="16.2" customHeight="1" thickBot="1" x14ac:dyDescent="0.35">
      <c r="A991" s="80" t="s">
        <v>739</v>
      </c>
      <c r="B991" s="80" t="s">
        <v>1272</v>
      </c>
      <c r="C991" s="80"/>
      <c r="D991" s="80"/>
      <c r="E991" s="80"/>
      <c r="F991" s="80"/>
      <c r="G991" s="80"/>
      <c r="H991" s="80"/>
      <c r="I991" s="80"/>
      <c r="J991" s="80"/>
      <c r="K991" s="24"/>
      <c r="L991" s="80"/>
    </row>
    <row r="992" spans="1:12" ht="16.2" customHeight="1" thickBot="1" x14ac:dyDescent="0.35">
      <c r="A992" s="80" t="s">
        <v>775</v>
      </c>
      <c r="B992" s="80" t="s">
        <v>1272</v>
      </c>
      <c r="C992" s="80"/>
      <c r="D992" s="80"/>
      <c r="E992" s="80"/>
      <c r="F992" s="80"/>
      <c r="G992" s="80"/>
      <c r="H992" s="80"/>
      <c r="I992" s="80"/>
      <c r="J992" s="80"/>
      <c r="K992" s="24"/>
      <c r="L992" s="80"/>
    </row>
    <row r="993" spans="1:12" ht="16.2" customHeight="1" thickBot="1" x14ac:dyDescent="0.35">
      <c r="A993" s="80" t="s">
        <v>775</v>
      </c>
      <c r="B993" s="80" t="s">
        <v>80</v>
      </c>
      <c r="C993" s="80"/>
      <c r="D993" s="80"/>
      <c r="E993" s="80"/>
      <c r="F993" s="80"/>
      <c r="G993" s="80"/>
      <c r="H993" s="80"/>
      <c r="I993" s="80"/>
      <c r="J993" s="80"/>
      <c r="K993" s="24"/>
      <c r="L993" s="80"/>
    </row>
    <row r="994" spans="1:12" ht="16.2" customHeight="1" thickBot="1" x14ac:dyDescent="0.35">
      <c r="A994" s="80" t="s">
        <v>802</v>
      </c>
      <c r="B994" s="80" t="s">
        <v>1272</v>
      </c>
      <c r="C994" s="80"/>
      <c r="D994" s="80"/>
      <c r="E994" s="80"/>
      <c r="F994" s="80"/>
      <c r="G994" s="80"/>
      <c r="H994" s="80"/>
      <c r="I994" s="80"/>
      <c r="J994" s="80"/>
      <c r="K994" s="24"/>
      <c r="L994" s="80"/>
    </row>
    <row r="995" spans="1:12" ht="16.2" customHeight="1" thickBot="1" x14ac:dyDescent="0.35">
      <c r="A995" s="80" t="s">
        <v>802</v>
      </c>
      <c r="B995" s="80" t="s">
        <v>1250</v>
      </c>
      <c r="C995" s="80"/>
      <c r="D995" s="80"/>
      <c r="E995" s="80"/>
      <c r="F995" s="80"/>
      <c r="G995" s="80"/>
      <c r="H995" s="80"/>
      <c r="I995" s="80"/>
      <c r="J995" s="80"/>
      <c r="K995" s="24"/>
      <c r="L995" s="80"/>
    </row>
    <row r="996" spans="1:12" ht="16.2" customHeight="1" thickBot="1" x14ac:dyDescent="0.35">
      <c r="A996" s="80" t="s">
        <v>838</v>
      </c>
      <c r="B996" s="80" t="s">
        <v>1308</v>
      </c>
      <c r="C996" s="80"/>
      <c r="D996" s="80"/>
      <c r="E996" s="80"/>
      <c r="F996" s="80"/>
      <c r="G996" s="80"/>
      <c r="H996" s="80"/>
      <c r="I996" s="80"/>
      <c r="J996" s="80"/>
      <c r="K996" s="24"/>
      <c r="L996" s="80"/>
    </row>
    <row r="997" spans="1:12" ht="16.2" customHeight="1" thickBot="1" x14ac:dyDescent="0.35">
      <c r="A997" s="80" t="s">
        <v>838</v>
      </c>
      <c r="B997" s="80" t="s">
        <v>1272</v>
      </c>
      <c r="C997" s="80"/>
      <c r="D997" s="80"/>
      <c r="E997" s="80"/>
      <c r="F997" s="80"/>
      <c r="G997" s="80"/>
      <c r="H997" s="80"/>
      <c r="I997" s="80"/>
      <c r="J997" s="80"/>
      <c r="K997" s="24"/>
      <c r="L997" s="80"/>
    </row>
    <row r="998" spans="1:12" ht="16.2" customHeight="1" thickBot="1" x14ac:dyDescent="0.35">
      <c r="A998" s="80" t="s">
        <v>877</v>
      </c>
      <c r="B998" s="80" t="s">
        <v>1272</v>
      </c>
      <c r="C998" s="80"/>
      <c r="D998" s="80"/>
      <c r="E998" s="80"/>
      <c r="F998" s="80"/>
      <c r="G998" s="80"/>
      <c r="H998" s="80"/>
      <c r="I998" s="80"/>
      <c r="J998" s="80"/>
      <c r="K998" s="24"/>
      <c r="L998" s="80"/>
    </row>
    <row r="999" spans="1:12" ht="16.2" customHeight="1" thickBot="1" x14ac:dyDescent="0.35">
      <c r="A999" s="80" t="s">
        <v>877</v>
      </c>
      <c r="B999" s="80" t="s">
        <v>1309</v>
      </c>
      <c r="C999" s="80"/>
      <c r="D999" s="80"/>
      <c r="E999" s="80"/>
      <c r="F999" s="80"/>
      <c r="G999" s="80"/>
      <c r="H999" s="80"/>
      <c r="I999" s="80"/>
      <c r="J999" s="80"/>
      <c r="K999" s="24"/>
      <c r="L999" s="80"/>
    </row>
    <row r="1000" spans="1:12" ht="16.2" customHeight="1" thickBot="1" x14ac:dyDescent="0.35">
      <c r="A1000" s="80" t="s">
        <v>934</v>
      </c>
      <c r="B1000" s="80" t="s">
        <v>1272</v>
      </c>
      <c r="C1000" s="80"/>
      <c r="D1000" s="80"/>
      <c r="E1000" s="80"/>
      <c r="F1000" s="80"/>
      <c r="G1000" s="80"/>
      <c r="H1000" s="80"/>
      <c r="I1000" s="80"/>
      <c r="J1000" s="80"/>
      <c r="K1000" s="24"/>
      <c r="L1000" s="80"/>
    </row>
    <row r="1001" spans="1:12" ht="16.2" customHeight="1" thickBot="1" x14ac:dyDescent="0.35">
      <c r="A1001" s="80" t="s">
        <v>934</v>
      </c>
      <c r="B1001" s="80" t="s">
        <v>2544</v>
      </c>
      <c r="C1001" s="80"/>
      <c r="D1001" s="80"/>
      <c r="E1001" s="80"/>
      <c r="F1001" s="80"/>
      <c r="G1001" s="80"/>
      <c r="H1001" s="80"/>
      <c r="I1001" s="80"/>
      <c r="J1001" s="80"/>
      <c r="K1001" s="24"/>
      <c r="L1001" s="80"/>
    </row>
    <row r="1002" spans="1:12" ht="16.2" customHeight="1" thickBot="1" x14ac:dyDescent="0.35">
      <c r="A1002" s="80" t="s">
        <v>960</v>
      </c>
      <c r="B1002" s="80" t="s">
        <v>1272</v>
      </c>
      <c r="C1002" s="80"/>
      <c r="D1002" s="80"/>
      <c r="E1002" s="80"/>
      <c r="F1002" s="80"/>
      <c r="G1002" s="80"/>
      <c r="H1002" s="80"/>
      <c r="I1002" s="80"/>
      <c r="J1002" s="80"/>
      <c r="K1002" s="24"/>
      <c r="L1002" s="80"/>
    </row>
    <row r="1003" spans="1:12" ht="16.2" customHeight="1" thickBot="1" x14ac:dyDescent="0.35">
      <c r="A1003" s="80" t="s">
        <v>960</v>
      </c>
      <c r="B1003" s="80" t="s">
        <v>2479</v>
      </c>
      <c r="C1003" s="80"/>
      <c r="D1003" s="80"/>
      <c r="E1003" s="80"/>
      <c r="F1003" s="80"/>
      <c r="G1003" s="80"/>
      <c r="H1003" s="80"/>
      <c r="I1003" s="80"/>
      <c r="J1003" s="80"/>
      <c r="K1003" s="24"/>
      <c r="L1003" s="80"/>
    </row>
    <row r="1004" spans="1:12" ht="16.2" customHeight="1" thickBot="1" x14ac:dyDescent="0.35">
      <c r="A1004" s="80" t="s">
        <v>982</v>
      </c>
      <c r="B1004" s="80" t="s">
        <v>2545</v>
      </c>
      <c r="C1004" s="80"/>
      <c r="D1004" s="80"/>
      <c r="E1004" s="80"/>
      <c r="F1004" s="80"/>
      <c r="G1004" s="80"/>
      <c r="H1004" s="80"/>
      <c r="I1004" s="80"/>
      <c r="J1004" s="80"/>
      <c r="K1004" s="24"/>
      <c r="L1004" s="80"/>
    </row>
    <row r="1005" spans="1:12" ht="16.2" customHeight="1" thickBot="1" x14ac:dyDescent="0.35">
      <c r="A1005" s="80" t="s">
        <v>982</v>
      </c>
      <c r="B1005" s="80" t="s">
        <v>1272</v>
      </c>
      <c r="C1005" s="80"/>
      <c r="D1005" s="80"/>
      <c r="E1005" s="80"/>
      <c r="F1005" s="80"/>
      <c r="G1005" s="80"/>
      <c r="H1005" s="80"/>
      <c r="I1005" s="80"/>
      <c r="J1005" s="80"/>
      <c r="K1005" s="24"/>
      <c r="L1005" s="80"/>
    </row>
    <row r="1006" spans="1:12" ht="16.2" customHeight="1" thickBot="1" x14ac:dyDescent="0.35">
      <c r="A1006" s="80" t="s">
        <v>1004</v>
      </c>
      <c r="B1006" s="80" t="s">
        <v>1296</v>
      </c>
      <c r="C1006" s="80"/>
      <c r="D1006" s="80"/>
      <c r="E1006" s="80"/>
      <c r="F1006" s="80"/>
      <c r="G1006" s="80"/>
      <c r="H1006" s="80"/>
      <c r="I1006" s="80"/>
      <c r="J1006" s="80"/>
      <c r="K1006" s="24"/>
      <c r="L1006" s="80"/>
    </row>
    <row r="1007" spans="1:12" ht="16.2" customHeight="1" thickBot="1" x14ac:dyDescent="0.35">
      <c r="A1007" s="80" t="s">
        <v>1004</v>
      </c>
      <c r="B1007" s="80" t="s">
        <v>1272</v>
      </c>
      <c r="C1007" s="80"/>
      <c r="D1007" s="80"/>
      <c r="E1007" s="80"/>
      <c r="F1007" s="80"/>
      <c r="G1007" s="80"/>
      <c r="H1007" s="80"/>
      <c r="I1007" s="80"/>
      <c r="J1007" s="80"/>
      <c r="K1007" s="24"/>
      <c r="L1007" s="80"/>
    </row>
    <row r="1008" spans="1:12" ht="16.2" customHeight="1" thickBot="1" x14ac:dyDescent="0.35">
      <c r="A1008" s="80" t="s">
        <v>1057</v>
      </c>
      <c r="B1008" s="80" t="s">
        <v>1272</v>
      </c>
      <c r="C1008" s="80"/>
      <c r="D1008" s="80"/>
      <c r="E1008" s="80"/>
      <c r="F1008" s="80"/>
      <c r="G1008" s="80"/>
      <c r="H1008" s="80"/>
      <c r="I1008" s="80"/>
      <c r="J1008" s="80"/>
      <c r="K1008" s="24"/>
      <c r="L1008" s="80"/>
    </row>
    <row r="1009" spans="1:12" ht="16.2" customHeight="1" thickBot="1" x14ac:dyDescent="0.35">
      <c r="A1009" s="80" t="s">
        <v>1057</v>
      </c>
      <c r="B1009" s="80" t="s">
        <v>1739</v>
      </c>
      <c r="C1009" s="80"/>
      <c r="D1009" s="80"/>
      <c r="E1009" s="80"/>
      <c r="F1009" s="80"/>
      <c r="G1009" s="80"/>
      <c r="H1009" s="80"/>
      <c r="I1009" s="80"/>
      <c r="J1009" s="80"/>
      <c r="K1009" s="24"/>
      <c r="L1009" s="80"/>
    </row>
    <row r="1010" spans="1:12" ht="16.2" customHeight="1" thickBot="1" x14ac:dyDescent="0.35">
      <c r="A1010" s="80" t="s">
        <v>1058</v>
      </c>
      <c r="B1010" s="80" t="s">
        <v>1272</v>
      </c>
      <c r="C1010" s="80"/>
      <c r="D1010" s="80"/>
      <c r="E1010" s="80"/>
      <c r="F1010" s="80"/>
      <c r="G1010" s="80"/>
      <c r="H1010" s="80"/>
      <c r="I1010" s="80"/>
      <c r="J1010" s="80"/>
      <c r="K1010" s="24"/>
      <c r="L1010" s="80"/>
    </row>
    <row r="1011" spans="1:12" ht="16.2" customHeight="1" thickBot="1" x14ac:dyDescent="0.35">
      <c r="A1011" s="80" t="s">
        <v>1058</v>
      </c>
      <c r="B1011" s="80" t="s">
        <v>1311</v>
      </c>
      <c r="C1011" s="80"/>
      <c r="D1011" s="80"/>
      <c r="E1011" s="80"/>
      <c r="F1011" s="80"/>
      <c r="G1011" s="80"/>
      <c r="H1011" s="80"/>
      <c r="I1011" s="80"/>
      <c r="J1011" s="80"/>
      <c r="K1011" s="24"/>
      <c r="L1011" s="80"/>
    </row>
    <row r="1012" spans="1:12" ht="16.2" customHeight="1" thickBot="1" x14ac:dyDescent="0.35">
      <c r="A1012" s="80" t="s">
        <v>1059</v>
      </c>
      <c r="B1012" s="80" t="s">
        <v>1272</v>
      </c>
      <c r="C1012" s="80"/>
      <c r="D1012" s="80"/>
      <c r="E1012" s="80"/>
      <c r="F1012" s="80"/>
      <c r="G1012" s="80"/>
      <c r="H1012" s="80"/>
      <c r="I1012" s="80"/>
      <c r="J1012" s="80"/>
      <c r="K1012" s="24"/>
      <c r="L1012" s="80"/>
    </row>
    <row r="1013" spans="1:12" ht="16.2" customHeight="1" thickBot="1" x14ac:dyDescent="0.35">
      <c r="A1013" s="80" t="s">
        <v>1059</v>
      </c>
      <c r="B1013" s="80" t="s">
        <v>1252</v>
      </c>
      <c r="C1013" s="80"/>
      <c r="D1013" s="80"/>
      <c r="E1013" s="80"/>
      <c r="F1013" s="80"/>
      <c r="G1013" s="80"/>
      <c r="H1013" s="80"/>
      <c r="I1013" s="80"/>
      <c r="J1013" s="80"/>
      <c r="K1013" s="24"/>
      <c r="L1013" s="80"/>
    </row>
    <row r="1014" spans="1:12" ht="16.2" customHeight="1" thickBot="1" x14ac:dyDescent="0.35">
      <c r="A1014" s="80" t="s">
        <v>1124</v>
      </c>
      <c r="B1014" s="80" t="s">
        <v>1272</v>
      </c>
      <c r="C1014" s="80"/>
      <c r="D1014" s="80"/>
      <c r="E1014" s="80"/>
      <c r="F1014" s="80"/>
      <c r="G1014" s="80"/>
      <c r="H1014" s="80"/>
      <c r="I1014" s="80"/>
      <c r="J1014" s="80"/>
      <c r="K1014" s="24"/>
      <c r="L1014" s="80"/>
    </row>
    <row r="1015" spans="1:12" ht="16.2" customHeight="1" thickBot="1" x14ac:dyDescent="0.35">
      <c r="A1015" s="80" t="s">
        <v>1124</v>
      </c>
      <c r="B1015" s="80" t="s">
        <v>2518</v>
      </c>
      <c r="C1015" s="80"/>
      <c r="D1015" s="80"/>
      <c r="E1015" s="80"/>
      <c r="F1015" s="80"/>
      <c r="G1015" s="80"/>
      <c r="H1015" s="80"/>
      <c r="I1015" s="80"/>
      <c r="J1015" s="80"/>
      <c r="K1015" s="24"/>
      <c r="L1015" s="80"/>
    </row>
    <row r="1016" spans="1:12" ht="16.2" customHeight="1" thickBot="1" x14ac:dyDescent="0.35">
      <c r="A1016" s="80" t="s">
        <v>1125</v>
      </c>
      <c r="B1016" s="80" t="s">
        <v>1272</v>
      </c>
      <c r="C1016" s="80"/>
      <c r="D1016" s="80"/>
      <c r="E1016" s="80"/>
      <c r="F1016" s="80"/>
      <c r="G1016" s="80"/>
      <c r="H1016" s="80"/>
      <c r="I1016" s="80"/>
      <c r="J1016" s="80"/>
      <c r="K1016" s="24"/>
      <c r="L1016" s="80"/>
    </row>
    <row r="1017" spans="1:12" ht="16.2" customHeight="1" thickBot="1" x14ac:dyDescent="0.35">
      <c r="A1017" s="80" t="s">
        <v>1125</v>
      </c>
      <c r="B1017" s="80" t="s">
        <v>1255</v>
      </c>
      <c r="C1017" s="80"/>
      <c r="D1017" s="80"/>
      <c r="E1017" s="80"/>
      <c r="F1017" s="80"/>
      <c r="G1017" s="80"/>
      <c r="H1017" s="80"/>
      <c r="I1017" s="80"/>
      <c r="J1017" s="80"/>
      <c r="K1017" s="24"/>
      <c r="L1017" s="80"/>
    </row>
    <row r="1018" spans="1:12" ht="16.2" customHeight="1" thickBot="1" x14ac:dyDescent="0.35">
      <c r="A1018" s="80" t="s">
        <v>1146</v>
      </c>
      <c r="B1018" s="80" t="s">
        <v>1272</v>
      </c>
      <c r="C1018" s="80"/>
      <c r="D1018" s="80"/>
      <c r="E1018" s="80"/>
      <c r="F1018" s="80"/>
      <c r="G1018" s="80"/>
      <c r="H1018" s="80"/>
      <c r="I1018" s="80"/>
      <c r="J1018" s="80"/>
      <c r="K1018" s="24"/>
      <c r="L1018" s="80"/>
    </row>
    <row r="1019" spans="1:12" ht="16.2" customHeight="1" thickBot="1" x14ac:dyDescent="0.35">
      <c r="A1019" s="80" t="s">
        <v>1146</v>
      </c>
      <c r="B1019" s="80" t="s">
        <v>1312</v>
      </c>
      <c r="C1019" s="80"/>
      <c r="D1019" s="80"/>
      <c r="E1019" s="80"/>
      <c r="F1019" s="80"/>
      <c r="G1019" s="80"/>
      <c r="H1019" s="80"/>
      <c r="I1019" s="80"/>
      <c r="J1019" s="80"/>
      <c r="K1019" s="24"/>
      <c r="L1019" s="80"/>
    </row>
    <row r="1020" spans="1:12" ht="16.2" customHeight="1" thickBot="1" x14ac:dyDescent="0.35">
      <c r="A1020" s="80" t="s">
        <v>1154</v>
      </c>
      <c r="B1020" s="80" t="s">
        <v>1257</v>
      </c>
      <c r="C1020" s="80"/>
      <c r="D1020" s="80"/>
      <c r="E1020" s="80"/>
      <c r="F1020" s="80"/>
      <c r="G1020" s="80"/>
      <c r="H1020" s="80"/>
      <c r="I1020" s="80"/>
      <c r="J1020" s="80"/>
      <c r="K1020" s="24"/>
      <c r="L1020" s="80"/>
    </row>
    <row r="1021" spans="1:12" ht="16.2" customHeight="1" thickBot="1" x14ac:dyDescent="0.35">
      <c r="A1021" s="80" t="s">
        <v>1154</v>
      </c>
      <c r="B1021" s="80" t="s">
        <v>1272</v>
      </c>
      <c r="C1021" s="80"/>
      <c r="D1021" s="80"/>
      <c r="E1021" s="80"/>
      <c r="F1021" s="80"/>
      <c r="G1021" s="80"/>
      <c r="H1021" s="80"/>
      <c r="I1021" s="80"/>
      <c r="J1021" s="80"/>
      <c r="K1021" s="24"/>
      <c r="L1021" s="80"/>
    </row>
    <row r="1022" spans="1:12" ht="16.2" customHeight="1" thickBot="1" x14ac:dyDescent="0.35">
      <c r="A1022" s="80" t="s">
        <v>415</v>
      </c>
      <c r="B1022" s="80" t="s">
        <v>1272</v>
      </c>
      <c r="C1022" s="80"/>
      <c r="D1022" s="80"/>
      <c r="E1022" s="80"/>
      <c r="F1022" s="80"/>
      <c r="G1022" s="80"/>
      <c r="H1022" s="80"/>
      <c r="I1022" s="80"/>
      <c r="J1022" s="80"/>
      <c r="K1022" s="24"/>
      <c r="L1022" s="80"/>
    </row>
    <row r="1023" spans="1:12" ht="16.2" customHeight="1" thickBot="1" x14ac:dyDescent="0.35">
      <c r="A1023" s="80" t="s">
        <v>415</v>
      </c>
      <c r="B1023" s="80" t="s">
        <v>1286</v>
      </c>
      <c r="C1023" s="80"/>
      <c r="D1023" s="80"/>
      <c r="E1023" s="80"/>
      <c r="F1023" s="80"/>
      <c r="G1023" s="80"/>
      <c r="H1023" s="80"/>
      <c r="I1023" s="80"/>
      <c r="J1023" s="80"/>
      <c r="K1023" s="24"/>
      <c r="L1023" s="80"/>
    </row>
    <row r="1024" spans="1:12" ht="16.2" customHeight="1" thickBot="1" x14ac:dyDescent="0.35">
      <c r="A1024" s="80" t="s">
        <v>415</v>
      </c>
      <c r="B1024" s="80" t="s">
        <v>2315</v>
      </c>
      <c r="C1024" s="80"/>
      <c r="D1024" s="80"/>
      <c r="E1024" s="80"/>
      <c r="F1024" s="80"/>
      <c r="G1024" s="80"/>
      <c r="H1024" s="80"/>
      <c r="I1024" s="80"/>
      <c r="J1024" s="80"/>
      <c r="K1024" s="24"/>
      <c r="L1024" s="80"/>
    </row>
    <row r="1025" ht="16.2" customHeight="1" x14ac:dyDescent="0.3"/>
    <row r="1026" ht="16.2" customHeight="1" x14ac:dyDescent="0.3"/>
    <row r="1027" ht="16.2" customHeight="1" x14ac:dyDescent="0.3"/>
    <row r="1028" ht="16.2" customHeight="1" x14ac:dyDescent="0.3"/>
    <row r="1029" ht="16.2" customHeight="1" x14ac:dyDescent="0.3"/>
    <row r="1030" ht="16.2" customHeight="1" x14ac:dyDescent="0.3"/>
    <row r="1031" ht="16.2" customHeight="1" x14ac:dyDescent="0.3"/>
    <row r="1032" ht="16.2" customHeight="1" x14ac:dyDescent="0.3"/>
    <row r="1033" ht="16.2" customHeight="1" x14ac:dyDescent="0.3"/>
    <row r="1034" ht="16.2" customHeight="1" x14ac:dyDescent="0.3"/>
    <row r="1035" ht="16.2" customHeight="1" x14ac:dyDescent="0.3"/>
    <row r="1036" ht="16.2" customHeight="1" x14ac:dyDescent="0.3"/>
    <row r="1037" ht="16.2" customHeight="1" x14ac:dyDescent="0.3"/>
    <row r="1038" ht="16.2" customHeight="1" x14ac:dyDescent="0.3"/>
    <row r="1039" ht="16.2" customHeight="1" x14ac:dyDescent="0.3"/>
    <row r="1040" ht="16.2" customHeight="1" x14ac:dyDescent="0.3"/>
    <row r="1041" ht="16.2" customHeight="1" x14ac:dyDescent="0.3"/>
    <row r="1042" ht="16.2" customHeight="1" x14ac:dyDescent="0.3"/>
    <row r="1043" ht="16.2" customHeight="1" x14ac:dyDescent="0.3"/>
    <row r="1044" ht="16.2" customHeight="1" x14ac:dyDescent="0.3"/>
    <row r="1045" ht="16.2" customHeight="1" x14ac:dyDescent="0.3"/>
    <row r="1046" ht="16.2" customHeight="1" x14ac:dyDescent="0.3"/>
    <row r="1047" ht="16.2" customHeight="1" x14ac:dyDescent="0.3"/>
    <row r="1048" ht="16.2" customHeight="1" x14ac:dyDescent="0.3"/>
    <row r="1049" ht="16.2" customHeight="1" x14ac:dyDescent="0.3"/>
    <row r="1050" ht="16.2" customHeight="1" x14ac:dyDescent="0.3"/>
    <row r="1051" ht="16.2" customHeight="1" x14ac:dyDescent="0.3"/>
    <row r="1052" ht="16.2" customHeight="1" x14ac:dyDescent="0.3"/>
    <row r="1053" ht="16.2" customHeight="1" x14ac:dyDescent="0.3"/>
    <row r="1054" ht="16.2" customHeight="1" x14ac:dyDescent="0.3"/>
    <row r="1055" ht="16.2" customHeight="1" x14ac:dyDescent="0.3"/>
    <row r="1056" ht="16.2" customHeight="1" x14ac:dyDescent="0.3"/>
    <row r="1057" ht="16.2" customHeight="1" x14ac:dyDescent="0.3"/>
    <row r="1058" ht="16.2" customHeight="1" x14ac:dyDescent="0.3"/>
    <row r="1059" ht="16.2" customHeight="1" x14ac:dyDescent="0.3"/>
    <row r="1060" ht="16.2" customHeight="1" x14ac:dyDescent="0.3"/>
    <row r="1061" ht="16.2" customHeight="1" x14ac:dyDescent="0.3"/>
    <row r="1062" ht="16.2" customHeight="1" x14ac:dyDescent="0.3"/>
    <row r="1063" ht="16.2" customHeight="1" x14ac:dyDescent="0.3"/>
    <row r="1064" ht="16.2" customHeight="1" x14ac:dyDescent="0.3"/>
    <row r="1065" ht="16.2" customHeight="1" x14ac:dyDescent="0.3"/>
    <row r="1066" ht="16.2" customHeight="1" x14ac:dyDescent="0.3"/>
    <row r="1067" ht="16.2" customHeight="1" x14ac:dyDescent="0.3"/>
    <row r="1068" ht="16.2" customHeight="1" x14ac:dyDescent="0.3"/>
    <row r="1069" ht="16.2" customHeight="1" x14ac:dyDescent="0.3"/>
    <row r="1070" ht="16.2" customHeight="1" x14ac:dyDescent="0.3"/>
    <row r="1071" ht="16.2" customHeight="1" x14ac:dyDescent="0.3"/>
    <row r="1072" ht="16.2" customHeight="1" x14ac:dyDescent="0.3"/>
    <row r="1073" ht="16.2" customHeight="1" x14ac:dyDescent="0.3"/>
    <row r="1074" ht="16.2" customHeight="1" x14ac:dyDescent="0.3"/>
    <row r="1075" ht="16.2" customHeight="1" x14ac:dyDescent="0.3"/>
    <row r="1076" ht="16.2" customHeight="1" x14ac:dyDescent="0.3"/>
    <row r="1077" ht="16.2" customHeight="1" x14ac:dyDescent="0.3"/>
    <row r="1078" ht="16.2" customHeight="1" x14ac:dyDescent="0.3"/>
    <row r="1079" ht="16.2" customHeight="1" x14ac:dyDescent="0.3"/>
    <row r="1080" ht="16.2" customHeight="1" x14ac:dyDescent="0.3"/>
    <row r="1081" ht="16.2" customHeight="1" x14ac:dyDescent="0.3"/>
    <row r="1082" ht="16.2" customHeight="1" x14ac:dyDescent="0.3"/>
    <row r="1083" ht="16.2" customHeight="1" x14ac:dyDescent="0.3"/>
    <row r="1084" ht="16.2" customHeight="1" x14ac:dyDescent="0.3"/>
    <row r="1085" ht="16.2" customHeight="1" x14ac:dyDescent="0.3"/>
    <row r="1086" ht="16.2" customHeight="1" x14ac:dyDescent="0.3"/>
    <row r="1087" ht="16.2" customHeight="1" x14ac:dyDescent="0.3"/>
    <row r="1088" ht="16.2" customHeight="1" x14ac:dyDescent="0.3"/>
    <row r="1089" ht="16.2" customHeight="1" x14ac:dyDescent="0.3"/>
    <row r="1090" ht="16.2" customHeight="1" x14ac:dyDescent="0.3"/>
    <row r="1091" ht="16.2" customHeight="1" x14ac:dyDescent="0.3"/>
    <row r="1092" ht="16.2" customHeight="1" x14ac:dyDescent="0.3"/>
    <row r="1093" ht="16.2" customHeight="1" x14ac:dyDescent="0.3"/>
    <row r="1094" ht="16.2" customHeight="1" x14ac:dyDescent="0.3"/>
    <row r="1095" ht="16.2" customHeight="1" x14ac:dyDescent="0.3"/>
    <row r="1096" ht="16.2" customHeight="1" x14ac:dyDescent="0.3"/>
    <row r="1097" ht="16.2" customHeight="1" x14ac:dyDescent="0.3"/>
    <row r="1098" ht="16.2" customHeight="1" x14ac:dyDescent="0.3"/>
    <row r="1099" ht="16.2" customHeight="1" x14ac:dyDescent="0.3"/>
    <row r="1100" ht="16.2" customHeight="1" x14ac:dyDescent="0.3"/>
    <row r="1101" ht="16.2" customHeight="1" x14ac:dyDescent="0.3"/>
    <row r="1102" ht="16.2" customHeight="1" x14ac:dyDescent="0.3"/>
    <row r="1103" ht="16.2" customHeight="1" x14ac:dyDescent="0.3"/>
    <row r="1104" ht="16.2" customHeight="1" x14ac:dyDescent="0.3"/>
    <row r="1105" ht="16.2" customHeight="1" x14ac:dyDescent="0.3"/>
    <row r="1106" ht="16.2" customHeight="1" x14ac:dyDescent="0.3"/>
    <row r="1107" ht="16.2" customHeight="1" x14ac:dyDescent="0.3"/>
    <row r="1108" ht="16.2" customHeight="1" x14ac:dyDescent="0.3"/>
    <row r="1109" ht="16.2" customHeight="1" x14ac:dyDescent="0.3"/>
    <row r="1110" ht="16.2" customHeight="1" x14ac:dyDescent="0.3"/>
    <row r="1111" ht="16.2" customHeight="1" x14ac:dyDescent="0.3"/>
    <row r="1112" ht="16.2" customHeight="1" x14ac:dyDescent="0.3"/>
    <row r="1113" ht="16.2" customHeight="1" x14ac:dyDescent="0.3"/>
    <row r="1114" ht="16.2" customHeight="1" x14ac:dyDescent="0.3"/>
    <row r="1115" ht="16.2" customHeight="1" x14ac:dyDescent="0.3"/>
    <row r="1116" ht="16.2" customHeight="1" x14ac:dyDescent="0.3"/>
    <row r="1117" ht="16.2" customHeight="1" x14ac:dyDescent="0.3"/>
    <row r="1118" ht="16.2" customHeight="1" x14ac:dyDescent="0.3"/>
    <row r="1119" ht="16.2" customHeight="1" x14ac:dyDescent="0.3"/>
    <row r="1120" ht="16.2" customHeight="1" x14ac:dyDescent="0.3"/>
    <row r="1121" ht="16.2" customHeight="1" x14ac:dyDescent="0.3"/>
    <row r="1122" ht="16.2" customHeight="1" x14ac:dyDescent="0.3"/>
    <row r="1123" ht="16.2" customHeight="1" x14ac:dyDescent="0.3"/>
    <row r="1124" ht="16.2" customHeight="1" x14ac:dyDescent="0.3"/>
    <row r="1125" ht="16.2" customHeight="1" x14ac:dyDescent="0.3"/>
    <row r="1126" ht="16.2" customHeight="1" x14ac:dyDescent="0.3"/>
    <row r="1127" ht="16.2" customHeight="1" x14ac:dyDescent="0.3"/>
    <row r="1128" ht="16.2" customHeight="1" x14ac:dyDescent="0.3"/>
    <row r="1129" ht="16.2" customHeight="1" x14ac:dyDescent="0.3"/>
    <row r="1130" ht="16.2" customHeight="1" x14ac:dyDescent="0.3"/>
    <row r="1131" ht="16.2" customHeight="1" x14ac:dyDescent="0.3"/>
    <row r="1132" ht="16.2" customHeight="1" x14ac:dyDescent="0.3"/>
    <row r="1133" ht="16.2" customHeight="1" x14ac:dyDescent="0.3"/>
    <row r="1134" ht="16.2" customHeight="1" x14ac:dyDescent="0.3"/>
    <row r="1135" ht="16.2" customHeight="1" x14ac:dyDescent="0.3"/>
    <row r="1136" ht="16.2" customHeight="1" x14ac:dyDescent="0.3"/>
    <row r="1137" ht="16.2" customHeight="1" x14ac:dyDescent="0.3"/>
    <row r="1138" ht="16.2" customHeight="1" x14ac:dyDescent="0.3"/>
    <row r="1139" ht="16.2" customHeight="1" x14ac:dyDescent="0.3"/>
    <row r="1140" ht="16.2" customHeight="1" x14ac:dyDescent="0.3"/>
    <row r="1141" ht="16.2" customHeight="1" x14ac:dyDescent="0.3"/>
    <row r="1142" ht="16.2" customHeight="1" x14ac:dyDescent="0.3"/>
    <row r="1143" ht="16.2" customHeight="1" x14ac:dyDescent="0.3"/>
    <row r="1144" ht="16.2" customHeight="1" x14ac:dyDescent="0.3"/>
    <row r="1145" ht="16.2" customHeight="1" x14ac:dyDescent="0.3"/>
    <row r="1146" ht="16.2" customHeight="1" x14ac:dyDescent="0.3"/>
    <row r="1147" ht="16.2" customHeight="1" x14ac:dyDescent="0.3"/>
    <row r="1148" ht="16.2" customHeight="1" x14ac:dyDescent="0.3"/>
    <row r="1149" ht="16.2" customHeight="1" x14ac:dyDescent="0.3"/>
    <row r="1150" ht="16.2" customHeight="1" x14ac:dyDescent="0.3"/>
    <row r="1151" ht="16.2" customHeight="1" x14ac:dyDescent="0.3"/>
    <row r="1152" ht="16.2" customHeight="1" x14ac:dyDescent="0.3"/>
    <row r="1153" ht="16.2" customHeight="1" x14ac:dyDescent="0.3"/>
    <row r="1154" ht="16.2" customHeight="1" x14ac:dyDescent="0.3"/>
    <row r="1155" ht="16.2" customHeight="1" x14ac:dyDescent="0.3"/>
    <row r="1156" ht="16.2" customHeight="1" x14ac:dyDescent="0.3"/>
    <row r="1157" ht="16.2" customHeight="1" x14ac:dyDescent="0.3"/>
    <row r="1158" ht="16.2" customHeight="1" x14ac:dyDescent="0.3"/>
    <row r="1159" ht="16.2" customHeight="1" x14ac:dyDescent="0.3"/>
    <row r="1160" ht="16.2" customHeight="1" x14ac:dyDescent="0.3"/>
    <row r="1161" ht="16.2" customHeight="1" x14ac:dyDescent="0.3"/>
    <row r="1162" ht="16.2" customHeight="1" x14ac:dyDescent="0.3"/>
    <row r="1163" ht="16.2" customHeight="1" x14ac:dyDescent="0.3"/>
    <row r="1164" ht="16.2" customHeight="1" x14ac:dyDescent="0.3"/>
    <row r="1165" ht="16.2" customHeight="1" x14ac:dyDescent="0.3"/>
    <row r="1166" ht="16.2" customHeight="1" x14ac:dyDescent="0.3"/>
    <row r="1167" ht="16.2" customHeight="1" x14ac:dyDescent="0.3"/>
    <row r="1168" ht="16.2" customHeight="1" x14ac:dyDescent="0.3"/>
    <row r="1169" ht="16.2" customHeight="1" x14ac:dyDescent="0.3"/>
    <row r="1170" ht="16.2" customHeight="1" x14ac:dyDescent="0.3"/>
    <row r="1171" ht="16.2" customHeight="1" x14ac:dyDescent="0.3"/>
    <row r="1172" ht="16.2" customHeight="1" x14ac:dyDescent="0.3"/>
    <row r="1173" ht="16.2" customHeight="1" x14ac:dyDescent="0.3"/>
    <row r="1174" ht="16.2" customHeight="1" x14ac:dyDescent="0.3"/>
    <row r="1175" ht="16.2" customHeight="1" x14ac:dyDescent="0.3"/>
    <row r="1176" ht="16.2" customHeight="1" x14ac:dyDescent="0.3"/>
    <row r="1177" ht="16.2" customHeight="1" x14ac:dyDescent="0.3"/>
    <row r="1178" ht="16.2" customHeight="1" x14ac:dyDescent="0.3"/>
    <row r="1179" ht="16.2" customHeight="1" x14ac:dyDescent="0.3"/>
    <row r="1180" ht="16.2" customHeight="1" x14ac:dyDescent="0.3"/>
    <row r="1181" ht="16.2" customHeight="1" x14ac:dyDescent="0.3"/>
    <row r="1182" ht="16.2" customHeight="1" x14ac:dyDescent="0.3"/>
    <row r="1183" ht="16.2" customHeight="1" x14ac:dyDescent="0.3"/>
    <row r="1184" ht="16.2" customHeight="1" x14ac:dyDescent="0.3"/>
    <row r="1185" ht="16.2" customHeight="1" x14ac:dyDescent="0.3"/>
    <row r="1186" ht="16.2" customHeight="1" x14ac:dyDescent="0.3"/>
    <row r="1187" ht="16.2" customHeight="1" x14ac:dyDescent="0.3"/>
    <row r="1188" ht="16.2" customHeight="1" x14ac:dyDescent="0.3"/>
    <row r="1189" ht="16.2" customHeight="1" x14ac:dyDescent="0.3"/>
    <row r="1190" ht="16.2" customHeight="1" x14ac:dyDescent="0.3"/>
    <row r="1191" ht="16.2" customHeight="1" x14ac:dyDescent="0.3"/>
    <row r="1192" ht="16.2" customHeight="1" x14ac:dyDescent="0.3"/>
    <row r="1193" ht="16.2" customHeight="1" x14ac:dyDescent="0.3"/>
    <row r="1194" ht="16.2" customHeight="1" x14ac:dyDescent="0.3"/>
    <row r="1195" ht="16.2" customHeight="1" x14ac:dyDescent="0.3"/>
    <row r="1196" ht="16.2" customHeight="1" x14ac:dyDescent="0.3"/>
    <row r="1197" ht="16.2" customHeight="1" x14ac:dyDescent="0.3"/>
    <row r="1198" ht="16.2" customHeight="1" x14ac:dyDescent="0.3"/>
    <row r="1199" ht="16.2" customHeight="1" x14ac:dyDescent="0.3"/>
    <row r="1200" ht="16.2" customHeight="1" x14ac:dyDescent="0.3"/>
    <row r="1201" ht="16.2" customHeight="1" x14ac:dyDescent="0.3"/>
    <row r="1202" ht="16.2" customHeight="1" x14ac:dyDescent="0.3"/>
    <row r="1203" ht="16.2" customHeight="1" x14ac:dyDescent="0.3"/>
    <row r="1204" ht="16.2" customHeight="1" x14ac:dyDescent="0.3"/>
    <row r="1205" ht="16.2" customHeight="1" x14ac:dyDescent="0.3"/>
    <row r="1206" ht="16.2" customHeight="1" x14ac:dyDescent="0.3"/>
    <row r="1207" ht="16.2" customHeight="1" x14ac:dyDescent="0.3"/>
    <row r="1208" ht="16.2" customHeight="1" x14ac:dyDescent="0.3"/>
    <row r="1209" ht="16.2" customHeight="1" x14ac:dyDescent="0.3"/>
    <row r="1210" ht="16.2" customHeight="1" x14ac:dyDescent="0.3"/>
    <row r="1211" ht="16.2" customHeight="1" x14ac:dyDescent="0.3"/>
    <row r="1212" ht="16.2" customHeight="1" x14ac:dyDescent="0.3"/>
    <row r="1213" ht="16.2" customHeight="1" x14ac:dyDescent="0.3"/>
    <row r="1214" ht="16.2" customHeight="1" x14ac:dyDescent="0.3"/>
    <row r="1215" ht="16.2" customHeight="1" x14ac:dyDescent="0.3"/>
    <row r="1216" ht="16.2" customHeight="1" x14ac:dyDescent="0.3"/>
    <row r="1217" ht="16.2" customHeight="1" x14ac:dyDescent="0.3"/>
    <row r="1218" ht="16.2" customHeight="1" x14ac:dyDescent="0.3"/>
    <row r="1219" ht="16.2" customHeight="1" x14ac:dyDescent="0.3"/>
    <row r="1220" ht="16.2" customHeight="1" x14ac:dyDescent="0.3"/>
    <row r="1221" ht="16.2" customHeight="1" x14ac:dyDescent="0.3"/>
    <row r="1222" ht="16.2" customHeight="1" x14ac:dyDescent="0.3"/>
    <row r="1223" ht="16.2" customHeight="1" x14ac:dyDescent="0.3"/>
    <row r="1224" ht="16.2" customHeight="1" x14ac:dyDescent="0.3"/>
    <row r="1225" ht="16.2" customHeight="1" x14ac:dyDescent="0.3"/>
    <row r="1226" ht="16.2" customHeight="1" x14ac:dyDescent="0.3"/>
    <row r="1227" ht="16.2" customHeight="1" x14ac:dyDescent="0.3"/>
    <row r="1228" ht="16.2" customHeight="1" x14ac:dyDescent="0.3"/>
    <row r="1229" ht="16.2" customHeight="1" x14ac:dyDescent="0.3"/>
    <row r="1230" ht="16.2" customHeight="1" x14ac:dyDescent="0.3"/>
    <row r="1231" ht="16.2" customHeight="1" x14ac:dyDescent="0.3"/>
    <row r="1232" ht="16.2" customHeight="1" x14ac:dyDescent="0.3"/>
    <row r="1233" ht="16.2" customHeight="1" x14ac:dyDescent="0.3"/>
    <row r="1234" ht="16.2" customHeight="1" x14ac:dyDescent="0.3"/>
    <row r="1235" ht="16.2" customHeight="1" x14ac:dyDescent="0.3"/>
    <row r="1236" ht="16.2" customHeight="1" x14ac:dyDescent="0.3"/>
    <row r="1237" ht="16.2" customHeight="1" x14ac:dyDescent="0.3"/>
    <row r="1238" ht="16.2" customHeight="1" x14ac:dyDescent="0.3"/>
    <row r="1239" ht="16.2" customHeight="1" x14ac:dyDescent="0.3"/>
    <row r="1240" ht="16.2" customHeight="1" x14ac:dyDescent="0.3"/>
    <row r="1241" ht="16.2" customHeight="1" x14ac:dyDescent="0.3"/>
    <row r="1242" ht="16.2" customHeight="1" x14ac:dyDescent="0.3"/>
    <row r="1243" ht="16.2" customHeight="1" x14ac:dyDescent="0.3"/>
    <row r="1244" ht="16.2" customHeight="1" x14ac:dyDescent="0.3"/>
    <row r="1245" ht="16.2" customHeight="1" x14ac:dyDescent="0.3"/>
    <row r="1246" ht="16.2" customHeight="1" x14ac:dyDescent="0.3"/>
    <row r="1247" ht="16.2" customHeight="1" x14ac:dyDescent="0.3"/>
    <row r="1248" ht="16.2" customHeight="1" x14ac:dyDescent="0.3"/>
    <row r="1249" ht="16.2" customHeight="1" x14ac:dyDescent="0.3"/>
    <row r="1250" ht="16.2" customHeight="1" x14ac:dyDescent="0.3"/>
    <row r="1251" ht="16.2" customHeight="1" x14ac:dyDescent="0.3"/>
    <row r="1252" ht="16.2" customHeight="1" x14ac:dyDescent="0.3"/>
    <row r="1253" ht="16.2" customHeight="1" x14ac:dyDescent="0.3"/>
    <row r="1254" ht="16.2" customHeight="1" x14ac:dyDescent="0.3"/>
    <row r="1255" ht="16.2" customHeight="1" x14ac:dyDescent="0.3"/>
    <row r="1256" ht="16.2" customHeight="1" x14ac:dyDescent="0.3"/>
    <row r="1257" ht="16.2" customHeight="1" x14ac:dyDescent="0.3"/>
    <row r="1258" ht="16.2" customHeight="1" x14ac:dyDescent="0.3"/>
    <row r="1259" ht="16.2" customHeight="1" x14ac:dyDescent="0.3"/>
    <row r="1260" ht="16.2" customHeight="1" x14ac:dyDescent="0.3"/>
    <row r="1261" ht="16.2" customHeight="1" x14ac:dyDescent="0.3"/>
    <row r="1262" ht="16.2" customHeight="1" x14ac:dyDescent="0.3"/>
    <row r="1263" ht="16.2" customHeight="1" x14ac:dyDescent="0.3"/>
    <row r="1264" ht="16.2" customHeight="1" x14ac:dyDescent="0.3"/>
    <row r="1265" ht="16.2" customHeight="1" x14ac:dyDescent="0.3"/>
    <row r="1266" ht="16.2" customHeight="1" x14ac:dyDescent="0.3"/>
    <row r="1267" ht="16.2" customHeight="1" x14ac:dyDescent="0.3"/>
    <row r="1268" ht="16.2" customHeight="1" x14ac:dyDescent="0.3"/>
    <row r="1269" ht="16.2" customHeight="1" x14ac:dyDescent="0.3"/>
    <row r="1270" ht="16.2" customHeight="1" x14ac:dyDescent="0.3"/>
    <row r="1271" ht="16.2" customHeight="1" x14ac:dyDescent="0.3"/>
    <row r="1272" ht="16.2" customHeight="1" x14ac:dyDescent="0.3"/>
    <row r="1273" ht="16.2" customHeight="1" x14ac:dyDescent="0.3"/>
    <row r="1274" ht="16.2" customHeight="1" x14ac:dyDescent="0.3"/>
    <row r="1275" ht="16.2" customHeight="1" x14ac:dyDescent="0.3"/>
    <row r="1276" ht="16.2" customHeight="1" x14ac:dyDescent="0.3"/>
    <row r="1277" ht="16.2" customHeight="1" x14ac:dyDescent="0.3"/>
    <row r="1278" ht="16.2" customHeight="1" x14ac:dyDescent="0.3"/>
    <row r="1279" ht="16.2" customHeight="1" x14ac:dyDescent="0.3"/>
    <row r="1280" ht="16.2" customHeight="1" x14ac:dyDescent="0.3"/>
    <row r="1281" ht="16.2" customHeight="1" x14ac:dyDescent="0.3"/>
    <row r="1282" ht="16.2" customHeight="1" x14ac:dyDescent="0.3"/>
    <row r="1283" ht="16.2" customHeight="1" x14ac:dyDescent="0.3"/>
    <row r="1284" ht="16.2" customHeight="1" x14ac:dyDescent="0.3"/>
    <row r="1285" ht="16.2" customHeight="1" x14ac:dyDescent="0.3"/>
    <row r="1286" ht="16.2" customHeight="1" x14ac:dyDescent="0.3"/>
    <row r="1287" ht="16.2" customHeight="1" x14ac:dyDescent="0.3"/>
    <row r="1288" ht="16.2" customHeight="1" x14ac:dyDescent="0.3"/>
    <row r="1289" ht="16.2" customHeight="1" x14ac:dyDescent="0.3"/>
    <row r="1290" ht="16.2" customHeight="1" x14ac:dyDescent="0.3"/>
    <row r="1291" ht="16.2" customHeight="1" x14ac:dyDescent="0.3"/>
    <row r="1292" ht="16.2" customHeight="1" x14ac:dyDescent="0.3"/>
    <row r="1293" ht="16.2" customHeight="1" x14ac:dyDescent="0.3"/>
    <row r="1294" ht="16.2" customHeight="1" x14ac:dyDescent="0.3"/>
    <row r="1295" ht="16.2" customHeight="1" x14ac:dyDescent="0.3"/>
    <row r="1296" ht="16.2" customHeight="1" x14ac:dyDescent="0.3"/>
    <row r="1297" ht="16.2" customHeight="1" x14ac:dyDescent="0.3"/>
    <row r="1298" ht="16.2" customHeight="1" x14ac:dyDescent="0.3"/>
    <row r="1299" ht="16.2" customHeight="1" x14ac:dyDescent="0.3"/>
    <row r="1300" ht="16.2" customHeight="1" x14ac:dyDescent="0.3"/>
    <row r="1301" ht="16.2" customHeight="1" x14ac:dyDescent="0.3"/>
    <row r="1302" ht="16.2" customHeight="1" x14ac:dyDescent="0.3"/>
    <row r="1303" ht="16.2" customHeight="1" x14ac:dyDescent="0.3"/>
    <row r="1304" ht="16.2" customHeight="1" x14ac:dyDescent="0.3"/>
    <row r="1305" ht="16.2" customHeight="1" x14ac:dyDescent="0.3"/>
    <row r="1306" ht="16.2" customHeight="1" x14ac:dyDescent="0.3"/>
    <row r="1307" ht="16.2" customHeight="1" x14ac:dyDescent="0.3"/>
    <row r="1308" ht="16.2" customHeight="1" x14ac:dyDescent="0.3"/>
    <row r="1309" ht="16.2" customHeight="1" x14ac:dyDescent="0.3"/>
    <row r="1310" ht="16.2" customHeight="1" x14ac:dyDescent="0.3"/>
    <row r="1311" ht="16.2" customHeight="1" x14ac:dyDescent="0.3"/>
    <row r="1312" ht="16.2" customHeight="1" x14ac:dyDescent="0.3"/>
    <row r="1313" ht="16.2" customHeight="1" x14ac:dyDescent="0.3"/>
    <row r="1314" ht="16.2" customHeight="1" x14ac:dyDescent="0.3"/>
    <row r="1315" ht="16.2" customHeight="1" x14ac:dyDescent="0.3"/>
    <row r="1316" ht="16.2" customHeight="1" x14ac:dyDescent="0.3"/>
    <row r="1317" ht="16.2" customHeight="1" x14ac:dyDescent="0.3"/>
    <row r="1318" ht="16.2" customHeight="1" x14ac:dyDescent="0.3"/>
    <row r="1319" ht="16.2" customHeight="1" x14ac:dyDescent="0.3"/>
    <row r="1320" ht="16.2" customHeight="1" x14ac:dyDescent="0.3"/>
    <row r="1321" ht="16.2" customHeight="1" x14ac:dyDescent="0.3"/>
    <row r="1322" ht="16.2" customHeight="1" x14ac:dyDescent="0.3"/>
    <row r="1323" ht="16.2" customHeight="1" x14ac:dyDescent="0.3"/>
    <row r="1324" ht="16.2" customHeight="1" x14ac:dyDescent="0.3"/>
    <row r="1325" ht="16.2" customHeight="1" x14ac:dyDescent="0.3"/>
    <row r="1326" ht="16.2" customHeight="1" x14ac:dyDescent="0.3"/>
    <row r="1327" ht="16.2" customHeight="1" x14ac:dyDescent="0.3"/>
    <row r="1328" ht="16.2" customHeight="1" x14ac:dyDescent="0.3"/>
    <row r="1329" ht="16.2" customHeight="1" x14ac:dyDescent="0.3"/>
    <row r="1330" ht="16.2" customHeight="1" x14ac:dyDescent="0.3"/>
    <row r="1331" ht="16.2" customHeight="1" x14ac:dyDescent="0.3"/>
    <row r="1332" ht="16.2" customHeight="1" x14ac:dyDescent="0.3"/>
    <row r="1333" ht="16.2" customHeight="1" x14ac:dyDescent="0.3"/>
    <row r="1334" ht="16.2" customHeight="1" x14ac:dyDescent="0.3"/>
    <row r="1335" ht="16.2" customHeight="1" x14ac:dyDescent="0.3"/>
    <row r="1336" ht="16.2" customHeight="1" x14ac:dyDescent="0.3"/>
    <row r="1337" ht="16.2" customHeight="1" x14ac:dyDescent="0.3"/>
    <row r="1338" ht="16.2" customHeight="1" x14ac:dyDescent="0.3"/>
    <row r="1339" ht="16.2" customHeight="1" x14ac:dyDescent="0.3"/>
    <row r="1340" ht="16.2" customHeight="1" x14ac:dyDescent="0.3"/>
    <row r="1341" ht="16.2" customHeight="1" x14ac:dyDescent="0.3"/>
    <row r="1342" ht="16.2" customHeight="1" x14ac:dyDescent="0.3"/>
    <row r="1343" ht="16.2" customHeight="1" x14ac:dyDescent="0.3"/>
    <row r="1344" ht="16.2" customHeight="1" x14ac:dyDescent="0.3"/>
    <row r="1345" ht="16.2" customHeight="1" x14ac:dyDescent="0.3"/>
    <row r="1346" ht="16.2" customHeight="1" x14ac:dyDescent="0.3"/>
    <row r="1347" ht="16.2" customHeight="1" x14ac:dyDescent="0.3"/>
    <row r="1348" ht="16.2" customHeight="1" x14ac:dyDescent="0.3"/>
    <row r="1349" ht="16.2" customHeight="1" x14ac:dyDescent="0.3"/>
    <row r="1350" ht="16.2" customHeight="1" x14ac:dyDescent="0.3"/>
    <row r="1351" ht="16.2" customHeight="1" x14ac:dyDescent="0.3"/>
    <row r="1352" ht="16.2" customHeight="1" x14ac:dyDescent="0.3"/>
    <row r="1353" ht="16.2" customHeight="1" x14ac:dyDescent="0.3"/>
    <row r="1354" ht="16.2" customHeight="1" x14ac:dyDescent="0.3"/>
    <row r="1355" ht="16.2" customHeight="1" x14ac:dyDescent="0.3"/>
    <row r="1356" ht="16.2" customHeight="1" x14ac:dyDescent="0.3"/>
    <row r="1357" ht="16.2" customHeight="1" x14ac:dyDescent="0.3"/>
    <row r="1358" ht="16.2" customHeight="1" x14ac:dyDescent="0.3"/>
    <row r="1359" ht="16.2" customHeight="1" x14ac:dyDescent="0.3"/>
    <row r="1360" ht="16.2" customHeight="1" x14ac:dyDescent="0.3"/>
    <row r="1361" ht="16.2" customHeight="1" x14ac:dyDescent="0.3"/>
    <row r="1362" ht="16.2" customHeight="1" x14ac:dyDescent="0.3"/>
    <row r="1363" ht="16.2" customHeight="1" x14ac:dyDescent="0.3"/>
    <row r="1364" ht="16.2" customHeight="1" x14ac:dyDescent="0.3"/>
    <row r="1365" ht="16.2" customHeight="1" x14ac:dyDescent="0.3"/>
    <row r="1366" ht="16.2" customHeight="1" x14ac:dyDescent="0.3"/>
    <row r="1367" ht="16.2" customHeight="1" x14ac:dyDescent="0.3"/>
    <row r="1368" ht="16.2" customHeight="1" x14ac:dyDescent="0.3"/>
    <row r="1369" ht="16.2" customHeight="1" x14ac:dyDescent="0.3"/>
    <row r="1370" ht="16.2" customHeight="1" x14ac:dyDescent="0.3"/>
    <row r="1371" ht="16.2" customHeight="1" x14ac:dyDescent="0.3"/>
    <row r="1372" ht="16.2" customHeight="1" x14ac:dyDescent="0.3"/>
    <row r="1373" ht="16.2" customHeight="1" x14ac:dyDescent="0.3"/>
    <row r="1374" ht="16.2" customHeight="1" x14ac:dyDescent="0.3"/>
    <row r="1375" ht="16.2" customHeight="1" x14ac:dyDescent="0.3"/>
    <row r="1376" ht="16.2" customHeight="1" x14ac:dyDescent="0.3"/>
    <row r="1377" ht="16.2" customHeight="1" x14ac:dyDescent="0.3"/>
    <row r="1378" ht="16.2" customHeight="1" x14ac:dyDescent="0.3"/>
    <row r="1379" ht="16.2" customHeight="1" x14ac:dyDescent="0.3"/>
    <row r="1380" ht="16.2" customHeight="1" x14ac:dyDescent="0.3"/>
    <row r="1381" ht="16.2" customHeight="1" x14ac:dyDescent="0.3"/>
    <row r="1382" ht="16.2" customHeight="1" x14ac:dyDescent="0.3"/>
    <row r="1383" ht="16.2" customHeight="1" x14ac:dyDescent="0.3"/>
    <row r="1384" ht="16.2" customHeight="1" x14ac:dyDescent="0.3"/>
    <row r="1385" ht="16.2" customHeight="1" x14ac:dyDescent="0.3"/>
    <row r="1386" ht="16.2" customHeight="1" x14ac:dyDescent="0.3"/>
    <row r="1387" ht="16.2" customHeight="1" x14ac:dyDescent="0.3"/>
    <row r="1388" ht="16.2" customHeight="1" x14ac:dyDescent="0.3"/>
    <row r="1389" ht="16.2" customHeight="1" x14ac:dyDescent="0.3"/>
    <row r="1390" ht="16.2" customHeight="1" x14ac:dyDescent="0.3"/>
    <row r="1391" ht="16.2" customHeight="1" x14ac:dyDescent="0.3"/>
    <row r="1392" ht="16.2" customHeight="1" x14ac:dyDescent="0.3"/>
    <row r="1393" ht="16.2" customHeight="1" x14ac:dyDescent="0.3"/>
    <row r="1394" ht="16.2" customHeight="1" x14ac:dyDescent="0.3"/>
    <row r="1395" ht="16.2" customHeight="1" x14ac:dyDescent="0.3"/>
    <row r="1396" ht="16.2" customHeight="1" x14ac:dyDescent="0.3"/>
    <row r="1397" ht="16.2" customHeight="1" x14ac:dyDescent="0.3"/>
    <row r="1398" ht="16.2" customHeight="1" x14ac:dyDescent="0.3"/>
    <row r="1399" ht="16.2" customHeight="1" x14ac:dyDescent="0.3"/>
    <row r="1400" ht="16.2" customHeight="1" x14ac:dyDescent="0.3"/>
    <row r="1401" ht="16.2" customHeight="1" x14ac:dyDescent="0.3"/>
    <row r="1402" ht="16.2" customHeight="1" x14ac:dyDescent="0.3"/>
    <row r="1403" ht="16.2" customHeight="1" x14ac:dyDescent="0.3"/>
    <row r="1404" ht="16.2" customHeight="1" x14ac:dyDescent="0.3"/>
    <row r="1405" ht="16.2" customHeight="1" x14ac:dyDescent="0.3"/>
    <row r="1406" ht="16.2" customHeight="1" x14ac:dyDescent="0.3"/>
    <row r="1407" ht="16.2" customHeight="1" x14ac:dyDescent="0.3"/>
    <row r="1408" ht="16.2" customHeight="1" x14ac:dyDescent="0.3"/>
    <row r="1409" ht="16.2" customHeight="1" x14ac:dyDescent="0.3"/>
    <row r="1410" ht="16.2" customHeight="1" x14ac:dyDescent="0.3"/>
    <row r="1411" ht="16.2" customHeight="1" x14ac:dyDescent="0.3"/>
    <row r="1412" ht="16.2" customHeight="1" x14ac:dyDescent="0.3"/>
    <row r="1413" ht="16.2" customHeight="1" x14ac:dyDescent="0.3"/>
    <row r="1414" ht="16.2" customHeight="1" x14ac:dyDescent="0.3"/>
    <row r="1415" ht="16.2" customHeight="1" x14ac:dyDescent="0.3"/>
    <row r="1416" ht="16.2" customHeight="1" x14ac:dyDescent="0.3"/>
    <row r="1417" ht="16.2" customHeight="1" x14ac:dyDescent="0.3"/>
    <row r="1418" ht="16.2" customHeight="1" x14ac:dyDescent="0.3"/>
    <row r="1419" ht="16.2" customHeight="1" x14ac:dyDescent="0.3"/>
    <row r="1420" ht="16.2" customHeight="1" x14ac:dyDescent="0.3"/>
    <row r="1421" ht="16.2" customHeight="1" x14ac:dyDescent="0.3"/>
    <row r="1422" ht="16.2" customHeight="1" x14ac:dyDescent="0.3"/>
    <row r="1423" ht="16.2" customHeight="1" x14ac:dyDescent="0.3"/>
    <row r="1424" ht="16.2" customHeight="1" x14ac:dyDescent="0.3"/>
    <row r="1425" ht="16.2" customHeight="1" x14ac:dyDescent="0.3"/>
    <row r="1426" ht="16.2" customHeight="1" x14ac:dyDescent="0.3"/>
    <row r="1427" ht="16.2" customHeight="1" x14ac:dyDescent="0.3"/>
    <row r="1428" ht="16.2" customHeight="1" x14ac:dyDescent="0.3"/>
    <row r="1429" ht="16.2" customHeight="1" x14ac:dyDescent="0.3"/>
    <row r="1430" ht="16.2" customHeight="1" x14ac:dyDescent="0.3"/>
    <row r="1431" ht="16.2" customHeight="1" x14ac:dyDescent="0.3"/>
    <row r="1432" ht="16.2" customHeight="1" x14ac:dyDescent="0.3"/>
    <row r="1433" ht="16.2" customHeight="1" x14ac:dyDescent="0.3"/>
    <row r="1434" ht="16.2" customHeight="1" x14ac:dyDescent="0.3"/>
    <row r="1435" ht="16.2" customHeight="1" x14ac:dyDescent="0.3"/>
    <row r="1436" ht="16.2" customHeight="1" x14ac:dyDescent="0.3"/>
    <row r="1437" ht="16.2" customHeight="1" x14ac:dyDescent="0.3"/>
    <row r="1438" ht="16.2" customHeight="1" x14ac:dyDescent="0.3"/>
    <row r="1439" ht="16.2" customHeight="1" x14ac:dyDescent="0.3"/>
    <row r="1440" ht="16.2" customHeight="1" x14ac:dyDescent="0.3"/>
    <row r="1441" ht="16.2" customHeight="1" x14ac:dyDescent="0.3"/>
    <row r="1442" ht="16.2" customHeight="1" x14ac:dyDescent="0.3"/>
    <row r="1443" ht="16.2" customHeight="1" x14ac:dyDescent="0.3"/>
    <row r="1444" ht="16.2" customHeight="1" x14ac:dyDescent="0.3"/>
    <row r="1445" ht="16.2" customHeight="1" x14ac:dyDescent="0.3"/>
    <row r="1446" ht="16.2" customHeight="1" x14ac:dyDescent="0.3"/>
    <row r="1447" ht="16.2" customHeight="1" x14ac:dyDescent="0.3"/>
    <row r="1448" ht="16.2" customHeight="1" x14ac:dyDescent="0.3"/>
    <row r="1449" ht="16.2" customHeight="1" x14ac:dyDescent="0.3"/>
    <row r="1450" ht="16.2" customHeight="1" x14ac:dyDescent="0.3"/>
    <row r="1451" ht="16.2" customHeight="1" x14ac:dyDescent="0.3"/>
    <row r="1452" ht="16.2" customHeight="1" x14ac:dyDescent="0.3"/>
    <row r="1453" ht="16.2" customHeight="1" x14ac:dyDescent="0.3"/>
    <row r="1454" ht="16.2" customHeight="1" x14ac:dyDescent="0.3"/>
    <row r="1455" ht="16.2" customHeight="1" x14ac:dyDescent="0.3"/>
    <row r="1456" ht="16.2" customHeight="1" x14ac:dyDescent="0.3"/>
    <row r="1457" ht="16.2" customHeight="1" x14ac:dyDescent="0.3"/>
    <row r="1458" ht="16.2" customHeight="1" x14ac:dyDescent="0.3"/>
    <row r="1459" ht="16.2" customHeight="1" x14ac:dyDescent="0.3"/>
    <row r="1460" ht="16.2" customHeight="1" x14ac:dyDescent="0.3"/>
    <row r="1461" ht="16.2" customHeight="1" x14ac:dyDescent="0.3"/>
    <row r="1462" ht="16.2" customHeight="1" x14ac:dyDescent="0.3"/>
    <row r="1463" ht="16.2" customHeight="1" x14ac:dyDescent="0.3"/>
    <row r="1464" ht="16.2" customHeight="1" x14ac:dyDescent="0.3"/>
    <row r="1465" ht="16.2" customHeight="1" x14ac:dyDescent="0.3"/>
    <row r="1466" ht="16.2" customHeight="1" x14ac:dyDescent="0.3"/>
    <row r="1467" ht="16.2" customHeight="1" x14ac:dyDescent="0.3"/>
    <row r="1468" ht="16.2" customHeight="1" x14ac:dyDescent="0.3"/>
    <row r="1469" ht="16.2" customHeight="1" x14ac:dyDescent="0.3"/>
    <row r="1470" ht="16.2" customHeight="1" x14ac:dyDescent="0.3"/>
    <row r="1471" ht="16.2" customHeight="1" x14ac:dyDescent="0.3"/>
    <row r="1472" ht="16.2" customHeight="1" x14ac:dyDescent="0.3"/>
    <row r="1473" ht="16.2" customHeight="1" x14ac:dyDescent="0.3"/>
    <row r="1474" ht="16.2" customHeight="1" x14ac:dyDescent="0.3"/>
    <row r="1475" ht="16.2" customHeight="1" x14ac:dyDescent="0.3"/>
    <row r="1476" ht="16.2" customHeight="1" x14ac:dyDescent="0.3"/>
    <row r="1477" ht="16.2" customHeight="1" x14ac:dyDescent="0.3"/>
    <row r="1478" ht="16.2" customHeight="1" x14ac:dyDescent="0.3"/>
    <row r="1479" ht="16.2" customHeight="1" x14ac:dyDescent="0.3"/>
    <row r="1480" ht="16.2" customHeight="1" x14ac:dyDescent="0.3"/>
    <row r="1481" ht="16.2" customHeight="1" x14ac:dyDescent="0.3"/>
    <row r="1482" ht="16.2" customHeight="1" x14ac:dyDescent="0.3"/>
    <row r="1483" ht="16.2" customHeight="1" x14ac:dyDescent="0.3"/>
    <row r="1484" ht="16.2" customHeight="1" x14ac:dyDescent="0.3"/>
    <row r="1485" ht="16.2" customHeight="1" x14ac:dyDescent="0.3"/>
    <row r="1486" ht="16.2" customHeight="1" x14ac:dyDescent="0.3"/>
    <row r="1487" ht="16.2" customHeight="1" x14ac:dyDescent="0.3"/>
    <row r="1488" ht="16.2" customHeight="1" x14ac:dyDescent="0.3"/>
    <row r="1489" ht="16.2" customHeight="1" x14ac:dyDescent="0.3"/>
    <row r="1490" ht="16.2" customHeight="1" x14ac:dyDescent="0.3"/>
    <row r="1491" ht="16.2" customHeight="1" x14ac:dyDescent="0.3"/>
    <row r="1492" ht="16.2" customHeight="1" x14ac:dyDescent="0.3"/>
    <row r="1493" ht="16.2" customHeight="1" x14ac:dyDescent="0.3"/>
    <row r="1494" ht="16.2" customHeight="1" x14ac:dyDescent="0.3"/>
    <row r="1495" ht="16.2" customHeight="1" x14ac:dyDescent="0.3"/>
    <row r="1496" ht="16.2" customHeight="1" x14ac:dyDescent="0.3"/>
    <row r="1497" ht="16.2" customHeight="1" x14ac:dyDescent="0.3"/>
    <row r="1498" ht="16.2" customHeight="1" x14ac:dyDescent="0.3"/>
    <row r="1499" ht="16.2" customHeight="1" x14ac:dyDescent="0.3"/>
    <row r="1500" ht="16.2" customHeight="1" x14ac:dyDescent="0.3"/>
    <row r="1501" ht="16.2" customHeight="1" x14ac:dyDescent="0.3"/>
    <row r="1502" ht="16.2" customHeight="1" x14ac:dyDescent="0.3"/>
    <row r="1503" ht="16.2" customHeight="1" x14ac:dyDescent="0.3"/>
    <row r="1504" ht="16.2" customHeight="1" x14ac:dyDescent="0.3"/>
    <row r="1505" ht="16.2" customHeight="1" x14ac:dyDescent="0.3"/>
    <row r="1506" ht="16.2" customHeight="1" x14ac:dyDescent="0.3"/>
    <row r="1507" ht="16.2" customHeight="1" x14ac:dyDescent="0.3"/>
    <row r="1508" ht="16.2" customHeight="1" x14ac:dyDescent="0.3"/>
    <row r="1509" ht="16.2" customHeight="1" x14ac:dyDescent="0.3"/>
    <row r="1510" ht="16.2" customHeight="1" x14ac:dyDescent="0.3"/>
    <row r="1511" ht="16.2" customHeight="1" x14ac:dyDescent="0.3"/>
    <row r="1512" ht="16.2" customHeight="1" x14ac:dyDescent="0.3"/>
    <row r="1513" ht="16.2" customHeight="1" x14ac:dyDescent="0.3"/>
    <row r="1514" ht="16.2" customHeight="1" x14ac:dyDescent="0.3"/>
    <row r="1515" ht="16.2" customHeight="1" x14ac:dyDescent="0.3"/>
    <row r="1516" ht="16.2" customHeight="1" x14ac:dyDescent="0.3"/>
    <row r="1517" ht="16.2" customHeight="1" x14ac:dyDescent="0.3"/>
    <row r="1518" ht="16.2" customHeight="1" x14ac:dyDescent="0.3"/>
    <row r="1519" ht="16.2" customHeight="1" x14ac:dyDescent="0.3"/>
    <row r="1520" ht="16.2" customHeight="1" x14ac:dyDescent="0.3"/>
    <row r="1521" ht="16.2" customHeight="1" x14ac:dyDescent="0.3"/>
    <row r="1522" ht="16.2" customHeight="1" x14ac:dyDescent="0.3"/>
    <row r="1523" ht="16.2" customHeight="1" x14ac:dyDescent="0.3"/>
    <row r="1524" ht="16.2" customHeight="1" x14ac:dyDescent="0.3"/>
    <row r="1525" ht="16.2" customHeight="1" x14ac:dyDescent="0.3"/>
    <row r="1526" ht="16.2" customHeight="1" x14ac:dyDescent="0.3"/>
    <row r="1527" ht="16.2" customHeight="1" x14ac:dyDescent="0.3"/>
    <row r="1528" ht="16.2" customHeight="1" x14ac:dyDescent="0.3"/>
    <row r="1529" ht="16.2" customHeight="1" x14ac:dyDescent="0.3"/>
    <row r="1530" ht="16.2" customHeight="1" x14ac:dyDescent="0.3"/>
    <row r="1531" ht="16.2" customHeight="1" x14ac:dyDescent="0.3"/>
    <row r="1532" ht="16.2" customHeight="1" x14ac:dyDescent="0.3"/>
    <row r="1533" ht="16.2" customHeight="1" x14ac:dyDescent="0.3"/>
    <row r="1534" ht="16.2" customHeight="1" x14ac:dyDescent="0.3"/>
    <row r="1535" ht="16.2" customHeight="1" x14ac:dyDescent="0.3"/>
    <row r="1536" ht="16.2" customHeight="1" x14ac:dyDescent="0.3"/>
    <row r="1537" ht="16.2" customHeight="1" x14ac:dyDescent="0.3"/>
    <row r="1538" ht="16.2" customHeight="1" x14ac:dyDescent="0.3"/>
    <row r="1539" ht="16.2" customHeight="1" x14ac:dyDescent="0.3"/>
    <row r="1540" ht="16.2" customHeight="1" x14ac:dyDescent="0.3"/>
    <row r="1541" ht="16.2" customHeight="1" x14ac:dyDescent="0.3"/>
    <row r="1542" ht="16.2" customHeight="1" x14ac:dyDescent="0.3"/>
    <row r="1543" ht="16.2" customHeight="1" x14ac:dyDescent="0.3"/>
    <row r="1544" ht="16.2" customHeight="1" x14ac:dyDescent="0.3"/>
    <row r="1545" ht="16.2" customHeight="1" x14ac:dyDescent="0.3"/>
    <row r="1546" ht="16.2" customHeight="1" x14ac:dyDescent="0.3"/>
    <row r="1547" ht="16.2" customHeight="1" x14ac:dyDescent="0.3"/>
    <row r="1548" ht="16.2" customHeight="1" x14ac:dyDescent="0.3"/>
    <row r="1549" ht="16.2" customHeight="1" x14ac:dyDescent="0.3"/>
    <row r="1550" ht="16.2" customHeight="1" x14ac:dyDescent="0.3"/>
    <row r="1551" ht="16.2" customHeight="1" x14ac:dyDescent="0.3"/>
    <row r="1552" ht="16.2" customHeight="1" x14ac:dyDescent="0.3"/>
    <row r="1553" ht="16.2" customHeight="1" x14ac:dyDescent="0.3"/>
    <row r="1554" ht="16.2" customHeight="1" x14ac:dyDescent="0.3"/>
    <row r="1555" ht="16.2" customHeight="1" x14ac:dyDescent="0.3"/>
    <row r="1556" ht="16.2" customHeight="1" x14ac:dyDescent="0.3"/>
    <row r="1557" ht="16.2" customHeight="1" x14ac:dyDescent="0.3"/>
    <row r="1558" ht="16.2" customHeight="1" x14ac:dyDescent="0.3"/>
    <row r="1559" ht="16.2" customHeight="1" x14ac:dyDescent="0.3"/>
    <row r="1560" ht="16.2" customHeight="1" x14ac:dyDescent="0.3"/>
    <row r="1561" ht="16.2" customHeight="1" x14ac:dyDescent="0.3"/>
    <row r="1562" ht="16.2" customHeight="1" x14ac:dyDescent="0.3"/>
    <row r="1563" ht="16.2" customHeight="1" x14ac:dyDescent="0.3"/>
    <row r="1564" ht="16.2" customHeight="1" x14ac:dyDescent="0.3"/>
    <row r="1565" ht="16.2" customHeight="1" x14ac:dyDescent="0.3"/>
    <row r="1566" ht="16.2" customHeight="1" x14ac:dyDescent="0.3"/>
    <row r="1567" ht="16.2" customHeight="1" x14ac:dyDescent="0.3"/>
    <row r="1568" ht="16.2" customHeight="1" x14ac:dyDescent="0.3"/>
    <row r="1569" ht="16.2" customHeight="1" x14ac:dyDescent="0.3"/>
    <row r="1570" ht="16.2" customHeight="1" x14ac:dyDescent="0.3"/>
    <row r="1571" ht="16.2" customHeight="1" x14ac:dyDescent="0.3"/>
    <row r="1572" ht="16.2" customHeight="1" x14ac:dyDescent="0.3"/>
    <row r="1573" ht="16.2" customHeight="1" x14ac:dyDescent="0.3"/>
    <row r="1574" ht="16.2" customHeight="1" x14ac:dyDescent="0.3"/>
    <row r="1575" ht="16.2" customHeight="1" x14ac:dyDescent="0.3"/>
    <row r="1576" ht="16.2" customHeight="1" x14ac:dyDescent="0.3"/>
    <row r="1577" ht="16.2" customHeight="1" x14ac:dyDescent="0.3"/>
    <row r="1578" ht="16.2" customHeight="1" x14ac:dyDescent="0.3"/>
    <row r="1579" ht="16.2" customHeight="1" x14ac:dyDescent="0.3"/>
    <row r="1580" ht="16.2" customHeight="1" x14ac:dyDescent="0.3"/>
    <row r="1581" ht="16.2" customHeight="1" x14ac:dyDescent="0.3"/>
    <row r="1582" ht="16.2" customHeight="1" x14ac:dyDescent="0.3"/>
    <row r="1583" ht="16.2" customHeight="1" x14ac:dyDescent="0.3"/>
    <row r="1584" ht="16.2" customHeight="1" x14ac:dyDescent="0.3"/>
    <row r="1585" ht="16.2" customHeight="1" x14ac:dyDescent="0.3"/>
    <row r="1586" ht="16.2" customHeight="1" x14ac:dyDescent="0.3"/>
    <row r="1587" ht="16.2" customHeight="1" x14ac:dyDescent="0.3"/>
    <row r="1588" ht="16.2" customHeight="1" x14ac:dyDescent="0.3"/>
    <row r="1589" ht="16.2" customHeight="1" x14ac:dyDescent="0.3"/>
    <row r="1590" ht="16.2" customHeight="1" x14ac:dyDescent="0.3"/>
    <row r="1591" ht="16.2" customHeight="1" x14ac:dyDescent="0.3"/>
    <row r="1592" ht="16.2" customHeight="1" x14ac:dyDescent="0.3"/>
    <row r="1593" ht="16.2" customHeight="1" x14ac:dyDescent="0.3"/>
    <row r="1594" ht="16.2" customHeight="1" x14ac:dyDescent="0.3"/>
    <row r="1595" ht="16.2" customHeight="1" x14ac:dyDescent="0.3"/>
    <row r="1596" ht="16.2" customHeight="1" x14ac:dyDescent="0.3"/>
    <row r="1597" ht="16.2" customHeight="1" x14ac:dyDescent="0.3"/>
    <row r="1598" ht="16.2" customHeight="1" x14ac:dyDescent="0.3"/>
    <row r="1599" ht="16.2" customHeight="1" x14ac:dyDescent="0.3"/>
    <row r="1600" ht="16.2" customHeight="1" x14ac:dyDescent="0.3"/>
    <row r="1601" ht="16.2" customHeight="1" x14ac:dyDescent="0.3"/>
    <row r="1602" ht="16.2" customHeight="1" x14ac:dyDescent="0.3"/>
    <row r="1603" ht="16.2" customHeight="1" x14ac:dyDescent="0.3"/>
    <row r="1604" ht="16.2" customHeight="1" x14ac:dyDescent="0.3"/>
    <row r="1605" ht="16.2" customHeight="1" x14ac:dyDescent="0.3"/>
    <row r="1606" ht="16.2" customHeight="1" x14ac:dyDescent="0.3"/>
    <row r="1607" ht="16.2" customHeight="1" x14ac:dyDescent="0.3"/>
    <row r="1608" ht="16.2" customHeight="1" x14ac:dyDescent="0.3"/>
    <row r="1609" ht="16.2" customHeight="1" x14ac:dyDescent="0.3"/>
    <row r="1610" ht="16.2" customHeight="1" x14ac:dyDescent="0.3"/>
    <row r="1611" ht="16.2" customHeight="1" x14ac:dyDescent="0.3"/>
    <row r="1612" ht="16.2" customHeight="1" x14ac:dyDescent="0.3"/>
    <row r="1613" ht="16.2" customHeight="1" x14ac:dyDescent="0.3"/>
    <row r="1614" ht="16.2" customHeight="1" x14ac:dyDescent="0.3"/>
    <row r="1615" ht="16.2" customHeight="1" x14ac:dyDescent="0.3"/>
    <row r="1616" ht="16.2" customHeight="1" x14ac:dyDescent="0.3"/>
    <row r="1617" ht="16.2" customHeight="1" x14ac:dyDescent="0.3"/>
    <row r="1618" ht="16.2" customHeight="1" x14ac:dyDescent="0.3"/>
    <row r="1619" ht="16.2" customHeight="1" x14ac:dyDescent="0.3"/>
    <row r="1620" ht="16.2" customHeight="1" x14ac:dyDescent="0.3"/>
    <row r="1621" ht="16.2" customHeight="1" x14ac:dyDescent="0.3"/>
    <row r="1622" ht="16.2" customHeight="1" x14ac:dyDescent="0.3"/>
    <row r="1623" ht="16.2" customHeight="1" x14ac:dyDescent="0.3"/>
    <row r="1624" ht="16.2" customHeight="1" x14ac:dyDescent="0.3"/>
    <row r="1625" ht="16.2" customHeight="1" x14ac:dyDescent="0.3"/>
    <row r="1626" ht="16.2" customHeight="1" x14ac:dyDescent="0.3"/>
    <row r="1627" ht="16.2" customHeight="1" x14ac:dyDescent="0.3"/>
    <row r="1628" ht="16.2" customHeight="1" x14ac:dyDescent="0.3"/>
    <row r="1629" ht="16.2" customHeight="1" x14ac:dyDescent="0.3"/>
    <row r="1630" ht="16.2" customHeight="1" x14ac:dyDescent="0.3"/>
    <row r="1631" ht="16.2" customHeight="1" x14ac:dyDescent="0.3"/>
    <row r="1632" ht="16.2" customHeight="1" x14ac:dyDescent="0.3"/>
    <row r="1633" ht="16.2" customHeight="1" x14ac:dyDescent="0.3"/>
    <row r="1634" ht="16.2" customHeight="1" x14ac:dyDescent="0.3"/>
    <row r="1635" ht="16.2" customHeight="1" x14ac:dyDescent="0.3"/>
    <row r="1636" ht="16.2" customHeight="1" x14ac:dyDescent="0.3"/>
    <row r="1637" ht="16.2" customHeight="1" x14ac:dyDescent="0.3"/>
    <row r="1638" ht="16.2" customHeight="1" x14ac:dyDescent="0.3"/>
    <row r="1639" ht="16.2" customHeight="1" x14ac:dyDescent="0.3"/>
    <row r="1640" ht="16.2" customHeight="1" x14ac:dyDescent="0.3"/>
    <row r="1641" ht="16.2" customHeight="1" x14ac:dyDescent="0.3"/>
    <row r="1642" ht="16.2" customHeight="1" x14ac:dyDescent="0.3"/>
    <row r="1643" ht="16.2" customHeight="1" x14ac:dyDescent="0.3"/>
    <row r="1644" ht="16.2" customHeight="1" x14ac:dyDescent="0.3"/>
    <row r="1645" ht="16.2" customHeight="1" x14ac:dyDescent="0.3"/>
    <row r="1646" ht="16.2" customHeight="1" x14ac:dyDescent="0.3"/>
    <row r="1647" ht="16.2" customHeight="1" x14ac:dyDescent="0.3"/>
    <row r="1648" ht="16.2" customHeight="1" x14ac:dyDescent="0.3"/>
    <row r="1649" ht="16.2" customHeight="1" x14ac:dyDescent="0.3"/>
    <row r="1650" ht="16.2" customHeight="1" x14ac:dyDescent="0.3"/>
    <row r="1651" ht="16.2" customHeight="1" x14ac:dyDescent="0.3"/>
    <row r="1652" ht="16.2" customHeight="1" x14ac:dyDescent="0.3"/>
    <row r="1653" ht="16.2" customHeight="1" x14ac:dyDescent="0.3"/>
    <row r="1654" ht="16.2" customHeight="1" x14ac:dyDescent="0.3"/>
    <row r="1655" ht="16.2" customHeight="1" x14ac:dyDescent="0.3"/>
    <row r="1656" ht="16.2" customHeight="1" x14ac:dyDescent="0.3"/>
    <row r="1657" ht="16.2" customHeight="1" x14ac:dyDescent="0.3"/>
    <row r="1658" ht="16.2" customHeight="1" x14ac:dyDescent="0.3"/>
    <row r="1659" ht="16.2" customHeight="1" x14ac:dyDescent="0.3"/>
    <row r="1660" ht="16.2" customHeight="1" x14ac:dyDescent="0.3"/>
    <row r="1661" ht="16.2" customHeight="1" x14ac:dyDescent="0.3"/>
    <row r="1662" ht="16.2" customHeight="1" x14ac:dyDescent="0.3"/>
    <row r="1663" ht="16.2" customHeight="1" x14ac:dyDescent="0.3"/>
    <row r="1664" ht="16.2" customHeight="1" x14ac:dyDescent="0.3"/>
    <row r="1665" ht="16.2" customHeight="1" x14ac:dyDescent="0.3"/>
    <row r="1666" ht="16.2" customHeight="1" x14ac:dyDescent="0.3"/>
    <row r="1667" ht="16.2" customHeight="1" x14ac:dyDescent="0.3"/>
    <row r="1668" ht="16.2" customHeight="1" x14ac:dyDescent="0.3"/>
    <row r="1669" ht="16.2" customHeight="1" x14ac:dyDescent="0.3"/>
    <row r="1670" ht="16.2" customHeight="1" x14ac:dyDescent="0.3"/>
    <row r="1671" ht="16.2" customHeight="1" x14ac:dyDescent="0.3"/>
    <row r="1672" ht="16.2" customHeight="1" x14ac:dyDescent="0.3"/>
    <row r="1673" ht="16.2" customHeight="1" x14ac:dyDescent="0.3"/>
    <row r="1674" ht="16.2" customHeight="1" x14ac:dyDescent="0.3"/>
    <row r="1675" ht="16.2" customHeight="1" x14ac:dyDescent="0.3"/>
    <row r="1676" ht="16.2" customHeight="1" x14ac:dyDescent="0.3"/>
    <row r="1677" ht="16.2" customHeight="1" x14ac:dyDescent="0.3"/>
    <row r="1678" ht="16.2" customHeight="1" x14ac:dyDescent="0.3"/>
    <row r="1679" ht="16.2" customHeight="1" x14ac:dyDescent="0.3"/>
    <row r="1680" ht="16.2" customHeight="1" x14ac:dyDescent="0.3"/>
    <row r="1681" ht="16.2" customHeight="1" x14ac:dyDescent="0.3"/>
    <row r="1682" ht="16.2" customHeight="1" x14ac:dyDescent="0.3"/>
    <row r="1683" ht="16.2" customHeight="1" x14ac:dyDescent="0.3"/>
    <row r="1684" ht="16.2" customHeight="1" x14ac:dyDescent="0.3"/>
    <row r="1685" ht="16.2" customHeight="1" x14ac:dyDescent="0.3"/>
    <row r="1686" ht="16.2" customHeight="1" x14ac:dyDescent="0.3"/>
    <row r="1687" ht="16.2" customHeight="1" x14ac:dyDescent="0.3"/>
    <row r="1688" ht="16.2" customHeight="1" x14ac:dyDescent="0.3"/>
    <row r="1689" ht="16.2" customHeight="1" x14ac:dyDescent="0.3"/>
    <row r="1690" ht="16.2" customHeight="1" x14ac:dyDescent="0.3"/>
    <row r="1691" ht="16.2" customHeight="1" x14ac:dyDescent="0.3"/>
    <row r="1692" ht="16.2" customHeight="1" x14ac:dyDescent="0.3"/>
    <row r="1693" ht="16.2" customHeight="1" x14ac:dyDescent="0.3"/>
    <row r="1694" ht="16.2" customHeight="1" x14ac:dyDescent="0.3"/>
    <row r="1695" ht="16.2" customHeight="1" x14ac:dyDescent="0.3"/>
    <row r="1696" ht="16.2" customHeight="1" x14ac:dyDescent="0.3"/>
    <row r="1697" ht="16.2" customHeight="1" x14ac:dyDescent="0.3"/>
    <row r="1698" ht="16.2" customHeight="1" x14ac:dyDescent="0.3"/>
    <row r="1699" ht="16.2" customHeight="1" x14ac:dyDescent="0.3"/>
    <row r="1700" ht="16.2" customHeight="1" x14ac:dyDescent="0.3"/>
    <row r="1701" ht="16.2" customHeight="1" x14ac:dyDescent="0.3"/>
    <row r="1702" ht="16.2" customHeight="1" x14ac:dyDescent="0.3"/>
    <row r="1703" ht="16.2" customHeight="1" x14ac:dyDescent="0.3"/>
    <row r="1704" ht="16.2" customHeight="1" x14ac:dyDescent="0.3"/>
    <row r="1705" ht="16.2" customHeight="1" x14ac:dyDescent="0.3"/>
    <row r="1706" ht="16.2" customHeight="1" x14ac:dyDescent="0.3"/>
    <row r="1707" ht="16.2" customHeight="1" x14ac:dyDescent="0.3"/>
    <row r="1708" ht="16.2" customHeight="1" x14ac:dyDescent="0.3"/>
    <row r="1709" ht="16.2" customHeight="1" x14ac:dyDescent="0.3"/>
    <row r="1710" ht="16.2" customHeight="1" x14ac:dyDescent="0.3"/>
    <row r="1711" ht="16.2" customHeight="1" x14ac:dyDescent="0.3"/>
    <row r="1712" ht="16.2" customHeight="1" x14ac:dyDescent="0.3"/>
    <row r="1713" ht="16.2" customHeight="1" x14ac:dyDescent="0.3"/>
    <row r="1714" ht="16.2" customHeight="1" x14ac:dyDescent="0.3"/>
    <row r="1715" ht="16.2" customHeight="1" x14ac:dyDescent="0.3"/>
    <row r="1716" ht="16.2" customHeight="1" x14ac:dyDescent="0.3"/>
    <row r="1717" ht="16.2" customHeight="1" x14ac:dyDescent="0.3"/>
    <row r="1718" ht="16.2" customHeight="1" x14ac:dyDescent="0.3"/>
    <row r="1719" ht="16.2" customHeight="1" x14ac:dyDescent="0.3"/>
    <row r="1720" ht="16.2" customHeight="1" x14ac:dyDescent="0.3"/>
    <row r="1721" ht="16.2" customHeight="1" x14ac:dyDescent="0.3"/>
    <row r="1722" ht="16.2" customHeight="1" x14ac:dyDescent="0.3"/>
    <row r="1723" ht="16.2" customHeight="1" x14ac:dyDescent="0.3"/>
    <row r="1724" ht="16.2" customHeight="1" x14ac:dyDescent="0.3"/>
    <row r="1725" ht="16.2" customHeight="1" x14ac:dyDescent="0.3"/>
    <row r="1726" ht="16.2" customHeight="1" x14ac:dyDescent="0.3"/>
    <row r="1727" ht="16.2" customHeight="1" x14ac:dyDescent="0.3"/>
    <row r="1728" ht="16.2" customHeight="1" x14ac:dyDescent="0.3"/>
    <row r="1729" ht="16.2" customHeight="1" x14ac:dyDescent="0.3"/>
    <row r="1730" ht="16.2" customHeight="1" x14ac:dyDescent="0.3"/>
    <row r="1731" ht="16.2" customHeight="1" x14ac:dyDescent="0.3"/>
    <row r="1732" ht="16.2" customHeight="1" x14ac:dyDescent="0.3"/>
    <row r="1733" ht="16.2" customHeight="1" x14ac:dyDescent="0.3"/>
    <row r="1734" ht="16.2" customHeight="1" x14ac:dyDescent="0.3"/>
    <row r="1735" ht="16.2" customHeight="1" x14ac:dyDescent="0.3"/>
    <row r="1736" ht="16.2" customHeight="1" x14ac:dyDescent="0.3"/>
    <row r="1737" ht="16.2" customHeight="1" x14ac:dyDescent="0.3"/>
    <row r="1738" ht="16.2" customHeight="1" x14ac:dyDescent="0.3"/>
    <row r="1739" ht="16.2" customHeight="1" x14ac:dyDescent="0.3"/>
    <row r="1740" ht="16.2" customHeight="1" x14ac:dyDescent="0.3"/>
    <row r="1741" ht="16.2" customHeight="1" x14ac:dyDescent="0.3"/>
    <row r="1742" ht="16.2" customHeight="1" x14ac:dyDescent="0.3"/>
    <row r="1743" ht="16.2" customHeight="1" x14ac:dyDescent="0.3"/>
    <row r="1744" ht="16.2" customHeight="1" x14ac:dyDescent="0.3"/>
    <row r="1745" ht="16.2" customHeight="1" x14ac:dyDescent="0.3"/>
    <row r="1746" ht="16.2" customHeight="1" x14ac:dyDescent="0.3"/>
    <row r="1747" ht="16.2" customHeight="1" x14ac:dyDescent="0.3"/>
    <row r="1748" ht="16.2" customHeight="1" x14ac:dyDescent="0.3"/>
    <row r="1749" ht="16.2" customHeight="1" x14ac:dyDescent="0.3"/>
    <row r="1750" ht="16.2" customHeight="1" x14ac:dyDescent="0.3"/>
    <row r="1751" ht="16.2" customHeight="1" x14ac:dyDescent="0.3"/>
    <row r="1752" ht="16.2" customHeight="1" x14ac:dyDescent="0.3"/>
    <row r="1753" ht="16.2" customHeight="1" x14ac:dyDescent="0.3"/>
    <row r="1754" ht="16.2" customHeight="1" x14ac:dyDescent="0.3"/>
    <row r="1755" ht="16.2" customHeight="1" x14ac:dyDescent="0.3"/>
    <row r="1756" ht="16.2" customHeight="1" x14ac:dyDescent="0.3"/>
    <row r="1757" ht="16.2" customHeight="1" x14ac:dyDescent="0.3"/>
    <row r="1758" ht="16.2" customHeight="1" x14ac:dyDescent="0.3"/>
    <row r="1759" ht="16.2" customHeight="1" x14ac:dyDescent="0.3"/>
    <row r="1760" ht="16.2" customHeight="1" x14ac:dyDescent="0.3"/>
    <row r="1761" ht="16.2" customHeight="1" x14ac:dyDescent="0.3"/>
    <row r="1762" ht="16.2" customHeight="1" x14ac:dyDescent="0.3"/>
    <row r="1763" ht="16.2" customHeight="1" x14ac:dyDescent="0.3"/>
    <row r="1764" ht="16.2" customHeight="1" x14ac:dyDescent="0.3"/>
    <row r="1765" ht="16.2" customHeight="1" x14ac:dyDescent="0.3"/>
    <row r="1766" ht="16.2" customHeight="1" x14ac:dyDescent="0.3"/>
    <row r="1767" ht="16.2" customHeight="1" x14ac:dyDescent="0.3"/>
    <row r="1768" ht="16.2" customHeight="1" x14ac:dyDescent="0.3"/>
    <row r="1769" ht="16.2" customHeight="1" x14ac:dyDescent="0.3"/>
    <row r="1770" ht="16.2" customHeight="1" x14ac:dyDescent="0.3"/>
    <row r="1771" ht="16.2" customHeight="1" x14ac:dyDescent="0.3"/>
    <row r="1772" ht="16.2" customHeight="1" x14ac:dyDescent="0.3"/>
    <row r="1773" ht="16.2" customHeight="1" x14ac:dyDescent="0.3"/>
    <row r="1774" ht="16.2" customHeight="1" x14ac:dyDescent="0.3"/>
    <row r="1775" ht="16.2" customHeight="1" x14ac:dyDescent="0.3"/>
    <row r="1776" ht="16.2" customHeight="1" x14ac:dyDescent="0.3"/>
    <row r="1777" ht="16.2" customHeight="1" x14ac:dyDescent="0.3"/>
    <row r="1778" ht="16.2" customHeight="1" x14ac:dyDescent="0.3"/>
    <row r="1779" ht="16.2" customHeight="1" x14ac:dyDescent="0.3"/>
    <row r="1780" ht="16.2" customHeight="1" x14ac:dyDescent="0.3"/>
    <row r="1781" ht="16.2" customHeight="1" x14ac:dyDescent="0.3"/>
    <row r="1782" ht="16.2" customHeight="1" x14ac:dyDescent="0.3"/>
    <row r="1783" ht="16.2" customHeight="1" x14ac:dyDescent="0.3"/>
    <row r="1784" ht="16.2" customHeight="1" x14ac:dyDescent="0.3"/>
    <row r="1785" ht="16.2" customHeight="1" x14ac:dyDescent="0.3"/>
    <row r="1786" ht="16.2" customHeight="1" x14ac:dyDescent="0.3"/>
    <row r="1787" ht="16.2" customHeight="1" x14ac:dyDescent="0.3"/>
    <row r="1788" ht="16.2" customHeight="1" x14ac:dyDescent="0.3"/>
    <row r="1789" ht="16.2" customHeight="1" x14ac:dyDescent="0.3"/>
    <row r="1790" ht="16.2" customHeight="1" x14ac:dyDescent="0.3"/>
    <row r="1791" ht="16.2" customHeight="1" x14ac:dyDescent="0.3"/>
    <row r="1792" ht="16.2" customHeight="1" x14ac:dyDescent="0.3"/>
    <row r="1793" ht="16.2" customHeight="1" x14ac:dyDescent="0.3"/>
    <row r="1794" ht="16.2" customHeight="1" x14ac:dyDescent="0.3"/>
    <row r="1795" ht="16.2" customHeight="1" x14ac:dyDescent="0.3"/>
    <row r="1796" ht="16.2" customHeight="1" x14ac:dyDescent="0.3"/>
    <row r="1797" ht="16.2" customHeight="1" x14ac:dyDescent="0.3"/>
    <row r="1798" ht="16.2" customHeight="1" x14ac:dyDescent="0.3"/>
    <row r="1799" ht="16.2" customHeight="1" x14ac:dyDescent="0.3"/>
    <row r="1800" ht="16.2" customHeight="1" x14ac:dyDescent="0.3"/>
    <row r="1801" ht="16.2" customHeight="1" x14ac:dyDescent="0.3"/>
    <row r="1802" ht="16.2" customHeight="1" x14ac:dyDescent="0.3"/>
    <row r="1803" ht="16.2" customHeight="1" x14ac:dyDescent="0.3"/>
    <row r="1804" ht="16.2" customHeight="1" x14ac:dyDescent="0.3"/>
    <row r="1805" ht="16.2" customHeight="1" x14ac:dyDescent="0.3"/>
    <row r="1806" ht="16.2" customHeight="1" x14ac:dyDescent="0.3"/>
    <row r="1807" ht="16.2" customHeight="1" x14ac:dyDescent="0.3"/>
    <row r="1808" ht="16.2" customHeight="1" x14ac:dyDescent="0.3"/>
    <row r="1809" ht="16.2" customHeight="1" x14ac:dyDescent="0.3"/>
    <row r="1810" ht="16.2" customHeight="1" x14ac:dyDescent="0.3"/>
    <row r="1811" ht="16.2" customHeight="1" x14ac:dyDescent="0.3"/>
    <row r="1812" ht="16.2" customHeight="1" x14ac:dyDescent="0.3"/>
    <row r="1813" ht="16.2" customHeight="1" x14ac:dyDescent="0.3"/>
    <row r="1814" ht="16.2" customHeight="1" x14ac:dyDescent="0.3"/>
    <row r="1815" ht="16.2" customHeight="1" x14ac:dyDescent="0.3"/>
    <row r="1816" ht="16.2" customHeight="1" x14ac:dyDescent="0.3"/>
    <row r="1817" ht="16.2" customHeight="1" x14ac:dyDescent="0.3"/>
    <row r="1818" ht="16.2" customHeight="1" x14ac:dyDescent="0.3"/>
    <row r="1819" ht="16.2" customHeight="1" x14ac:dyDescent="0.3"/>
    <row r="1820" ht="16.2" customHeight="1" x14ac:dyDescent="0.3"/>
    <row r="1821" ht="16.2" customHeight="1" x14ac:dyDescent="0.3"/>
    <row r="1822" ht="16.2" customHeight="1" x14ac:dyDescent="0.3"/>
    <row r="1823" ht="16.2" customHeight="1" x14ac:dyDescent="0.3"/>
    <row r="1824" ht="16.2" customHeight="1" x14ac:dyDescent="0.3"/>
    <row r="1825" ht="16.2" customHeight="1" x14ac:dyDescent="0.3"/>
    <row r="1826" ht="16.2" customHeight="1" x14ac:dyDescent="0.3"/>
    <row r="1827" ht="16.2" customHeight="1" x14ac:dyDescent="0.3"/>
    <row r="1828" ht="16.2" customHeight="1" x14ac:dyDescent="0.3"/>
    <row r="1829" ht="16.2" customHeight="1" x14ac:dyDescent="0.3"/>
    <row r="1830" ht="16.2" customHeight="1" x14ac:dyDescent="0.3"/>
    <row r="1831" ht="16.2" customHeight="1" x14ac:dyDescent="0.3"/>
    <row r="1832" ht="16.2" customHeight="1" x14ac:dyDescent="0.3"/>
    <row r="1833" ht="16.2" customHeight="1" x14ac:dyDescent="0.3"/>
    <row r="1834" ht="16.2" customHeight="1" x14ac:dyDescent="0.3"/>
    <row r="1835" ht="16.2" customHeight="1" x14ac:dyDescent="0.3"/>
    <row r="1836" ht="16.2" customHeight="1" x14ac:dyDescent="0.3"/>
    <row r="1837" ht="16.2" customHeight="1" x14ac:dyDescent="0.3"/>
    <row r="1838" ht="16.2" customHeight="1" x14ac:dyDescent="0.3"/>
    <row r="1839" ht="16.2" customHeight="1" x14ac:dyDescent="0.3"/>
    <row r="1840" ht="16.2" customHeight="1" x14ac:dyDescent="0.3"/>
    <row r="1841" ht="16.2" customHeight="1" x14ac:dyDescent="0.3"/>
    <row r="1842" ht="16.2" customHeight="1" x14ac:dyDescent="0.3"/>
    <row r="1843" ht="16.2" customHeight="1" x14ac:dyDescent="0.3"/>
    <row r="1844" ht="16.2" customHeight="1" x14ac:dyDescent="0.3"/>
    <row r="1845" ht="16.2" customHeight="1" x14ac:dyDescent="0.3"/>
    <row r="1846" ht="16.2" customHeight="1" x14ac:dyDescent="0.3"/>
    <row r="1847" ht="16.2" customHeight="1" x14ac:dyDescent="0.3"/>
    <row r="1848" ht="16.2" customHeight="1" x14ac:dyDescent="0.3"/>
    <row r="1849" ht="16.2" customHeight="1" x14ac:dyDescent="0.3"/>
    <row r="1850" ht="16.2" customHeight="1" x14ac:dyDescent="0.3"/>
    <row r="1851" ht="16.2" customHeight="1" x14ac:dyDescent="0.3"/>
    <row r="1852" ht="16.2" customHeight="1" x14ac:dyDescent="0.3"/>
    <row r="1853" ht="16.2" customHeight="1" x14ac:dyDescent="0.3"/>
    <row r="1854" ht="16.2" customHeight="1" x14ac:dyDescent="0.3"/>
    <row r="1855" ht="16.2" customHeight="1" x14ac:dyDescent="0.3"/>
    <row r="1856" ht="16.2" customHeight="1" x14ac:dyDescent="0.3"/>
    <row r="1857" ht="16.2" customHeight="1" x14ac:dyDescent="0.3"/>
    <row r="1858" ht="16.2" customHeight="1" x14ac:dyDescent="0.3"/>
    <row r="1859" ht="16.2" customHeight="1" x14ac:dyDescent="0.3"/>
    <row r="1860" ht="16.2" customHeight="1" x14ac:dyDescent="0.3"/>
    <row r="1861" ht="16.2" customHeight="1" x14ac:dyDescent="0.3"/>
    <row r="1862" ht="16.2" customHeight="1" x14ac:dyDescent="0.3"/>
    <row r="1863" ht="16.2" customHeight="1" x14ac:dyDescent="0.3"/>
    <row r="1864" ht="16.2" customHeight="1" x14ac:dyDescent="0.3"/>
    <row r="1865" ht="16.2" customHeight="1" x14ac:dyDescent="0.3"/>
    <row r="1866" ht="16.2" customHeight="1" x14ac:dyDescent="0.3"/>
    <row r="1867" ht="16.2" customHeight="1" x14ac:dyDescent="0.3"/>
    <row r="1868" ht="16.2" customHeight="1" x14ac:dyDescent="0.3"/>
    <row r="1869" ht="16.2" customHeight="1" x14ac:dyDescent="0.3"/>
    <row r="1870" ht="16.2" customHeight="1" x14ac:dyDescent="0.3"/>
    <row r="1871" ht="16.2" customHeight="1" x14ac:dyDescent="0.3"/>
    <row r="1872" ht="16.2" customHeight="1" x14ac:dyDescent="0.3"/>
    <row r="1873" ht="16.2" customHeight="1" x14ac:dyDescent="0.3"/>
    <row r="1874" ht="16.2" customHeight="1" x14ac:dyDescent="0.3"/>
    <row r="1875" ht="16.2" customHeight="1" x14ac:dyDescent="0.3"/>
    <row r="1876" ht="16.2" customHeight="1" x14ac:dyDescent="0.3"/>
    <row r="1877" ht="16.2" customHeight="1" x14ac:dyDescent="0.3"/>
    <row r="1878" ht="16.2" customHeight="1" x14ac:dyDescent="0.3"/>
    <row r="1879" ht="16.2" customHeight="1" x14ac:dyDescent="0.3"/>
    <row r="1880" ht="16.2" customHeight="1" x14ac:dyDescent="0.3"/>
    <row r="1881" ht="16.2" customHeight="1" x14ac:dyDescent="0.3"/>
    <row r="1882" ht="16.2" customHeight="1" x14ac:dyDescent="0.3"/>
    <row r="1883" ht="16.2" customHeight="1" x14ac:dyDescent="0.3"/>
    <row r="1884" ht="16.2" customHeight="1" x14ac:dyDescent="0.3"/>
    <row r="1885" ht="16.2" customHeight="1" x14ac:dyDescent="0.3"/>
    <row r="1886" ht="16.2" customHeight="1" x14ac:dyDescent="0.3"/>
    <row r="1887" ht="16.2" customHeight="1" x14ac:dyDescent="0.3"/>
    <row r="1888" ht="16.2" customHeight="1" x14ac:dyDescent="0.3"/>
    <row r="1889" ht="16.2" customHeight="1" x14ac:dyDescent="0.3"/>
    <row r="1890" ht="16.2" customHeight="1" x14ac:dyDescent="0.3"/>
    <row r="1891" ht="16.2" customHeight="1" x14ac:dyDescent="0.3"/>
    <row r="1892" ht="16.2" customHeight="1" x14ac:dyDescent="0.3"/>
    <row r="1893" ht="16.2" customHeight="1" x14ac:dyDescent="0.3"/>
    <row r="1894" ht="16.2" customHeight="1" x14ac:dyDescent="0.3"/>
    <row r="1895" ht="16.2" customHeight="1" x14ac:dyDescent="0.3"/>
    <row r="1896" ht="16.2" customHeight="1" x14ac:dyDescent="0.3"/>
    <row r="1897" ht="16.2" customHeight="1" x14ac:dyDescent="0.3"/>
    <row r="1898" ht="16.2" customHeight="1" x14ac:dyDescent="0.3"/>
    <row r="1899" ht="16.2" customHeight="1" x14ac:dyDescent="0.3"/>
    <row r="1900" ht="16.2" customHeight="1" x14ac:dyDescent="0.3"/>
    <row r="1901" ht="16.2" customHeight="1" x14ac:dyDescent="0.3"/>
    <row r="1902" ht="16.2" customHeight="1" x14ac:dyDescent="0.3"/>
    <row r="1903" ht="16.2" customHeight="1" x14ac:dyDescent="0.3"/>
    <row r="1904" ht="16.2" customHeight="1" x14ac:dyDescent="0.3"/>
    <row r="1905" ht="16.2" customHeight="1" x14ac:dyDescent="0.3"/>
    <row r="1906" ht="16.2" customHeight="1" x14ac:dyDescent="0.3"/>
    <row r="1907" ht="16.2" customHeight="1" x14ac:dyDescent="0.3"/>
    <row r="1908" ht="16.2" customHeight="1" x14ac:dyDescent="0.3"/>
    <row r="1909" ht="16.2" customHeight="1" x14ac:dyDescent="0.3"/>
    <row r="1910" ht="16.2" customHeight="1" x14ac:dyDescent="0.3"/>
    <row r="1911" ht="16.2" customHeight="1" x14ac:dyDescent="0.3"/>
    <row r="1912" ht="16.2" customHeight="1" x14ac:dyDescent="0.3"/>
    <row r="1913" ht="16.2" customHeight="1" x14ac:dyDescent="0.3"/>
    <row r="1914" ht="16.2" customHeight="1" x14ac:dyDescent="0.3"/>
    <row r="1915" ht="16.2" customHeight="1" x14ac:dyDescent="0.3"/>
    <row r="1916" ht="16.2" customHeight="1" x14ac:dyDescent="0.3"/>
    <row r="1917" ht="16.2" customHeight="1" x14ac:dyDescent="0.3"/>
    <row r="1918" ht="16.2" customHeight="1" x14ac:dyDescent="0.3"/>
    <row r="1919" ht="16.2" customHeight="1" x14ac:dyDescent="0.3"/>
    <row r="1920" ht="16.2" customHeight="1" x14ac:dyDescent="0.3"/>
    <row r="1921" ht="16.2" customHeight="1" x14ac:dyDescent="0.3"/>
    <row r="1922" ht="16.2" customHeight="1" x14ac:dyDescent="0.3"/>
    <row r="1923" ht="16.2" customHeight="1" x14ac:dyDescent="0.3"/>
    <row r="1924" ht="16.2" customHeight="1" x14ac:dyDescent="0.3"/>
    <row r="1925" ht="16.2" customHeight="1" x14ac:dyDescent="0.3"/>
    <row r="1926" ht="16.2" customHeight="1" x14ac:dyDescent="0.3"/>
    <row r="1927" ht="16.2" customHeight="1" x14ac:dyDescent="0.3"/>
    <row r="1928" ht="16.2" customHeight="1" x14ac:dyDescent="0.3"/>
    <row r="1929" ht="16.2" customHeight="1" x14ac:dyDescent="0.3"/>
    <row r="1930" ht="16.2" customHeight="1" x14ac:dyDescent="0.3"/>
    <row r="1931" ht="16.2" customHeight="1" x14ac:dyDescent="0.3"/>
    <row r="1932" ht="16.2" customHeight="1" x14ac:dyDescent="0.3"/>
    <row r="1933" ht="16.2" customHeight="1" x14ac:dyDescent="0.3"/>
    <row r="1934" ht="16.2" customHeight="1" x14ac:dyDescent="0.3"/>
    <row r="1935" ht="16.2" customHeight="1" x14ac:dyDescent="0.3"/>
    <row r="1936" ht="16.2" customHeight="1" x14ac:dyDescent="0.3"/>
    <row r="1937" ht="16.2" customHeight="1" x14ac:dyDescent="0.3"/>
    <row r="1938" ht="16.2" customHeight="1" x14ac:dyDescent="0.3"/>
    <row r="1939" ht="16.2" customHeight="1" x14ac:dyDescent="0.3"/>
    <row r="1940" ht="16.2" customHeight="1" x14ac:dyDescent="0.3"/>
    <row r="1941" ht="16.2" customHeight="1" x14ac:dyDescent="0.3"/>
    <row r="1942" ht="16.2" customHeight="1" x14ac:dyDescent="0.3"/>
    <row r="1943" ht="16.2" customHeight="1" x14ac:dyDescent="0.3"/>
    <row r="1944" ht="16.2" customHeight="1" x14ac:dyDescent="0.3"/>
    <row r="1945" ht="16.2" customHeight="1" x14ac:dyDescent="0.3"/>
    <row r="1946" ht="16.2" customHeight="1" x14ac:dyDescent="0.3"/>
    <row r="1947" ht="16.2" customHeight="1" x14ac:dyDescent="0.3"/>
    <row r="1948" ht="16.2" customHeight="1" x14ac:dyDescent="0.3"/>
    <row r="1949" ht="16.2" customHeight="1" x14ac:dyDescent="0.3"/>
    <row r="1950" ht="16.2" customHeight="1" x14ac:dyDescent="0.3"/>
    <row r="1951" ht="16.2" customHeight="1" x14ac:dyDescent="0.3"/>
    <row r="1952" ht="16.2" customHeight="1" x14ac:dyDescent="0.3"/>
    <row r="1953" ht="16.2" customHeight="1" x14ac:dyDescent="0.3"/>
    <row r="1954" ht="16.2" customHeight="1" x14ac:dyDescent="0.3"/>
    <row r="1955" ht="16.2" customHeight="1" x14ac:dyDescent="0.3"/>
    <row r="1956" ht="16.2" customHeight="1" x14ac:dyDescent="0.3"/>
    <row r="1957" ht="16.2" customHeight="1" x14ac:dyDescent="0.3"/>
    <row r="1958" ht="16.2" customHeight="1" x14ac:dyDescent="0.3"/>
    <row r="1959" ht="16.2" customHeight="1" x14ac:dyDescent="0.3"/>
    <row r="1960" ht="16.2" customHeight="1" x14ac:dyDescent="0.3"/>
    <row r="1961" ht="16.2" customHeight="1" x14ac:dyDescent="0.3"/>
    <row r="1962" ht="16.2" customHeight="1" x14ac:dyDescent="0.3"/>
    <row r="1963" ht="16.2" customHeight="1" x14ac:dyDescent="0.3"/>
    <row r="1964" ht="16.2" customHeight="1" x14ac:dyDescent="0.3"/>
    <row r="1965" ht="16.2" customHeight="1" x14ac:dyDescent="0.3"/>
    <row r="1966" ht="16.2" customHeight="1" x14ac:dyDescent="0.3"/>
    <row r="1967" ht="16.2" customHeight="1" x14ac:dyDescent="0.3"/>
    <row r="1968" ht="16.2" customHeight="1" x14ac:dyDescent="0.3"/>
    <row r="1969" ht="16.2" customHeight="1" x14ac:dyDescent="0.3"/>
    <row r="1970" ht="16.2" customHeight="1" x14ac:dyDescent="0.3"/>
    <row r="1971" ht="16.2" customHeight="1" x14ac:dyDescent="0.3"/>
    <row r="1972" ht="16.2" customHeight="1" x14ac:dyDescent="0.3"/>
    <row r="1973" ht="16.2" customHeight="1" x14ac:dyDescent="0.3"/>
    <row r="1974" ht="16.2" customHeight="1" x14ac:dyDescent="0.3"/>
    <row r="1975" ht="16.2" customHeight="1" x14ac:dyDescent="0.3"/>
    <row r="1976" ht="16.2" customHeight="1" x14ac:dyDescent="0.3"/>
    <row r="1977" ht="16.2" customHeight="1" x14ac:dyDescent="0.3"/>
    <row r="1978" ht="16.2" customHeight="1" x14ac:dyDescent="0.3"/>
    <row r="1979" ht="16.2" customHeight="1" x14ac:dyDescent="0.3"/>
    <row r="1980" ht="16.2" customHeight="1" x14ac:dyDescent="0.3"/>
    <row r="1981" ht="16.2" customHeight="1" x14ac:dyDescent="0.3"/>
    <row r="1982" ht="16.2" customHeight="1" x14ac:dyDescent="0.3"/>
    <row r="1983" ht="16.2" customHeight="1" x14ac:dyDescent="0.3"/>
    <row r="1984" ht="16.2" customHeight="1" x14ac:dyDescent="0.3"/>
    <row r="1985" ht="16.2" customHeight="1" x14ac:dyDescent="0.3"/>
    <row r="1986" ht="16.2" customHeight="1" x14ac:dyDescent="0.3"/>
    <row r="1987" ht="16.2" customHeight="1" x14ac:dyDescent="0.3"/>
    <row r="1988" ht="16.2" customHeight="1" x14ac:dyDescent="0.3"/>
    <row r="1989" ht="16.2" customHeight="1" x14ac:dyDescent="0.3"/>
    <row r="1990" ht="16.2" customHeight="1" x14ac:dyDescent="0.3"/>
    <row r="1991" ht="16.2" customHeight="1" x14ac:dyDescent="0.3"/>
    <row r="1992" ht="16.2" customHeight="1" x14ac:dyDescent="0.3"/>
    <row r="1993" ht="16.2" customHeight="1" x14ac:dyDescent="0.3"/>
    <row r="1994" ht="16.2" customHeight="1" x14ac:dyDescent="0.3"/>
    <row r="1995" ht="16.2" customHeight="1" x14ac:dyDescent="0.3"/>
    <row r="1996" ht="16.2" customHeight="1" x14ac:dyDescent="0.3"/>
    <row r="1997" ht="16.2" customHeight="1" x14ac:dyDescent="0.3"/>
    <row r="1998" ht="16.2" customHeight="1" x14ac:dyDescent="0.3"/>
    <row r="1999" ht="16.2" customHeight="1" x14ac:dyDescent="0.3"/>
    <row r="2000" ht="16.2" customHeight="1" x14ac:dyDescent="0.3"/>
  </sheetData>
  <autoFilter ref="J1:J2000"/>
  <mergeCells count="19">
    <mergeCell ref="F5:F6"/>
    <mergeCell ref="G5:G6"/>
    <mergeCell ref="H5:H6"/>
    <mergeCell ref="A1:L2"/>
    <mergeCell ref="A3:B3"/>
    <mergeCell ref="C3:D3"/>
    <mergeCell ref="E3:F4"/>
    <mergeCell ref="G3:H4"/>
    <mergeCell ref="L3:L6"/>
    <mergeCell ref="A4:B4"/>
    <mergeCell ref="C4:D4"/>
    <mergeCell ref="A5:A6"/>
    <mergeCell ref="B5:B6"/>
    <mergeCell ref="I5:I6"/>
    <mergeCell ref="J5:J6"/>
    <mergeCell ref="K5:K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5"/>
  <sheetViews>
    <sheetView zoomScale="120" zoomScaleNormal="120" workbookViewId="0">
      <selection activeCell="E205" sqref="E205"/>
    </sheetView>
  </sheetViews>
  <sheetFormatPr defaultRowHeight="14.4" x14ac:dyDescent="0.3"/>
  <cols>
    <col min="1" max="1" width="11.33203125" bestFit="1" customWidth="1"/>
    <col min="2" max="2" width="28.44140625" customWidth="1"/>
    <col min="3" max="3" width="14.33203125" customWidth="1"/>
    <col min="4" max="4" width="11.44140625" customWidth="1"/>
    <col min="5" max="5" width="15.44140625" customWidth="1"/>
  </cols>
  <sheetData>
    <row r="1" spans="1:5" ht="31.5" customHeight="1" x14ac:dyDescent="0.3">
      <c r="B1" s="293" t="s">
        <v>102</v>
      </c>
      <c r="C1" s="293"/>
      <c r="D1" s="293"/>
      <c r="E1" s="293"/>
    </row>
    <row r="2" spans="1:5" x14ac:dyDescent="0.3">
      <c r="B2" s="296"/>
      <c r="C2" s="297"/>
    </row>
    <row r="4" spans="1:5" ht="46.8" x14ac:dyDescent="0.3">
      <c r="A4" s="41" t="s">
        <v>111</v>
      </c>
      <c r="B4" s="41" t="s">
        <v>110</v>
      </c>
      <c r="C4" s="41" t="s">
        <v>112</v>
      </c>
      <c r="D4" s="9"/>
      <c r="E4" s="99" t="s">
        <v>1813</v>
      </c>
    </row>
    <row r="5" spans="1:5" ht="15.6" x14ac:dyDescent="0.3">
      <c r="A5" s="28">
        <v>1</v>
      </c>
      <c r="B5" s="31" t="s">
        <v>58</v>
      </c>
      <c r="C5" s="32">
        <v>14.7</v>
      </c>
      <c r="D5" s="9"/>
      <c r="E5" s="98">
        <f>0.007028*C5</f>
        <v>0.1033116</v>
      </c>
    </row>
    <row r="6" spans="1:5" ht="15.6" x14ac:dyDescent="0.3">
      <c r="A6" s="28">
        <f>1+A5</f>
        <v>2</v>
      </c>
      <c r="B6" s="31" t="s">
        <v>58</v>
      </c>
      <c r="C6" s="32">
        <v>16.100000000000001</v>
      </c>
      <c r="D6" s="9"/>
      <c r="E6" s="98">
        <f t="shared" ref="E6:E69" si="0">0.007028*C6</f>
        <v>0.11315080000000001</v>
      </c>
    </row>
    <row r="7" spans="1:5" ht="15.6" x14ac:dyDescent="0.3">
      <c r="A7" s="28">
        <f t="shared" ref="A7:A70" si="1">1+A6</f>
        <v>3</v>
      </c>
      <c r="B7" s="31" t="s">
        <v>58</v>
      </c>
      <c r="C7" s="32">
        <v>15</v>
      </c>
      <c r="D7" s="9"/>
      <c r="E7" s="98">
        <f t="shared" si="0"/>
        <v>0.10542</v>
      </c>
    </row>
    <row r="8" spans="1:5" ht="15.6" x14ac:dyDescent="0.3">
      <c r="A8" s="28">
        <f t="shared" si="1"/>
        <v>4</v>
      </c>
      <c r="B8" s="31" t="s">
        <v>58</v>
      </c>
      <c r="C8" s="32">
        <v>15.8</v>
      </c>
      <c r="D8" s="9"/>
      <c r="E8" s="98">
        <f t="shared" si="0"/>
        <v>0.11104240000000001</v>
      </c>
    </row>
    <row r="9" spans="1:5" ht="15.6" x14ac:dyDescent="0.3">
      <c r="A9" s="28">
        <f t="shared" si="1"/>
        <v>5</v>
      </c>
      <c r="B9" s="31" t="s">
        <v>58</v>
      </c>
      <c r="C9" s="32">
        <v>17</v>
      </c>
      <c r="D9" s="9"/>
      <c r="E9" s="98">
        <f t="shared" si="0"/>
        <v>0.11947600000000001</v>
      </c>
    </row>
    <row r="10" spans="1:5" ht="15.6" x14ac:dyDescent="0.3">
      <c r="A10" s="28">
        <f t="shared" si="1"/>
        <v>6</v>
      </c>
      <c r="B10" s="31" t="s">
        <v>58</v>
      </c>
      <c r="C10" s="32">
        <v>18.399999999999999</v>
      </c>
      <c r="D10" s="9"/>
      <c r="E10" s="98">
        <f t="shared" si="0"/>
        <v>0.12931519999999999</v>
      </c>
    </row>
    <row r="11" spans="1:5" ht="15.6" x14ac:dyDescent="0.3">
      <c r="A11" s="28">
        <f t="shared" si="1"/>
        <v>7</v>
      </c>
      <c r="B11" s="31" t="s">
        <v>59</v>
      </c>
      <c r="C11" s="32">
        <v>15.8</v>
      </c>
      <c r="D11" s="9"/>
      <c r="E11" s="98">
        <f t="shared" si="0"/>
        <v>0.11104240000000001</v>
      </c>
    </row>
    <row r="12" spans="1:5" ht="15.6" x14ac:dyDescent="0.3">
      <c r="A12" s="28">
        <f t="shared" si="1"/>
        <v>8</v>
      </c>
      <c r="B12" s="31" t="s">
        <v>59</v>
      </c>
      <c r="C12" s="32">
        <v>17.8</v>
      </c>
      <c r="D12" s="9"/>
      <c r="E12" s="98">
        <f t="shared" si="0"/>
        <v>0.1250984</v>
      </c>
    </row>
    <row r="13" spans="1:5" ht="15.6" x14ac:dyDescent="0.3">
      <c r="A13" s="28">
        <f t="shared" si="1"/>
        <v>9</v>
      </c>
      <c r="B13" s="31" t="s">
        <v>59</v>
      </c>
      <c r="C13" s="32">
        <v>19.600000000000001</v>
      </c>
      <c r="D13" s="9"/>
      <c r="E13" s="98">
        <f t="shared" si="0"/>
        <v>0.1377488</v>
      </c>
    </row>
    <row r="14" spans="1:5" ht="15.6" x14ac:dyDescent="0.3">
      <c r="A14" s="28">
        <f t="shared" si="1"/>
        <v>10</v>
      </c>
      <c r="B14" s="31" t="s">
        <v>59</v>
      </c>
      <c r="C14" s="32">
        <v>17</v>
      </c>
      <c r="D14" s="9"/>
      <c r="E14" s="98">
        <f t="shared" si="0"/>
        <v>0.11947600000000001</v>
      </c>
    </row>
    <row r="15" spans="1:5" ht="15.6" x14ac:dyDescent="0.3">
      <c r="A15" s="28">
        <f t="shared" si="1"/>
        <v>11</v>
      </c>
      <c r="B15" s="31" t="s">
        <v>59</v>
      </c>
      <c r="C15" s="32">
        <v>19</v>
      </c>
      <c r="D15" s="9"/>
      <c r="E15" s="98">
        <f t="shared" si="0"/>
        <v>0.13353200000000001</v>
      </c>
    </row>
    <row r="16" spans="1:5" ht="15.6" x14ac:dyDescent="0.3">
      <c r="A16" s="28">
        <f t="shared" si="1"/>
        <v>12</v>
      </c>
      <c r="B16" s="31" t="s">
        <v>59</v>
      </c>
      <c r="C16" s="32">
        <v>16.8</v>
      </c>
      <c r="D16" s="9"/>
      <c r="E16" s="98">
        <f t="shared" si="0"/>
        <v>0.11807040000000001</v>
      </c>
    </row>
    <row r="17" spans="1:5" ht="15.6" x14ac:dyDescent="0.3">
      <c r="A17" s="28">
        <f t="shared" si="1"/>
        <v>13</v>
      </c>
      <c r="B17" s="31" t="s">
        <v>59</v>
      </c>
      <c r="C17" s="32">
        <v>16.100000000000001</v>
      </c>
      <c r="D17" s="9"/>
      <c r="E17" s="98">
        <f t="shared" si="0"/>
        <v>0.11315080000000001</v>
      </c>
    </row>
    <row r="18" spans="1:5" ht="15.6" x14ac:dyDescent="0.3">
      <c r="A18" s="28">
        <f t="shared" si="1"/>
        <v>14</v>
      </c>
      <c r="B18" s="31" t="s">
        <v>59</v>
      </c>
      <c r="C18" s="32">
        <v>17.5</v>
      </c>
      <c r="D18" s="9"/>
      <c r="E18" s="98">
        <f t="shared" si="0"/>
        <v>0.12299</v>
      </c>
    </row>
    <row r="19" spans="1:5" ht="15.6" x14ac:dyDescent="0.3">
      <c r="A19" s="28">
        <f t="shared" si="1"/>
        <v>15</v>
      </c>
      <c r="B19" s="29" t="s">
        <v>60</v>
      </c>
      <c r="C19" s="32">
        <v>17.8</v>
      </c>
      <c r="D19" s="25"/>
      <c r="E19" s="98">
        <f t="shared" si="0"/>
        <v>0.1250984</v>
      </c>
    </row>
    <row r="20" spans="1:5" ht="30.75" customHeight="1" x14ac:dyDescent="0.3">
      <c r="A20" s="28">
        <f t="shared" si="1"/>
        <v>16</v>
      </c>
      <c r="B20" s="27" t="s">
        <v>61</v>
      </c>
      <c r="C20" s="32">
        <v>18.399999999999999</v>
      </c>
      <c r="D20" s="9"/>
      <c r="E20" s="98">
        <f t="shared" si="0"/>
        <v>0.12931519999999999</v>
      </c>
    </row>
    <row r="21" spans="1:5" ht="15.6" x14ac:dyDescent="0.3">
      <c r="A21" s="28">
        <f t="shared" si="1"/>
        <v>17</v>
      </c>
      <c r="B21" s="29" t="s">
        <v>62</v>
      </c>
      <c r="C21" s="32">
        <v>18.100000000000001</v>
      </c>
      <c r="D21" s="9"/>
      <c r="E21" s="98">
        <f t="shared" si="0"/>
        <v>0.12720680000000001</v>
      </c>
    </row>
    <row r="22" spans="1:5" ht="15.6" x14ac:dyDescent="0.3">
      <c r="A22" s="28">
        <f t="shared" si="1"/>
        <v>18</v>
      </c>
      <c r="B22" s="31" t="s">
        <v>59</v>
      </c>
      <c r="C22" s="32">
        <v>18.399999999999999</v>
      </c>
      <c r="D22" s="9"/>
      <c r="E22" s="98">
        <f t="shared" si="0"/>
        <v>0.12931519999999999</v>
      </c>
    </row>
    <row r="23" spans="1:5" ht="15.6" x14ac:dyDescent="0.3">
      <c r="A23" s="28">
        <f t="shared" si="1"/>
        <v>19</v>
      </c>
      <c r="B23" s="31" t="s">
        <v>59</v>
      </c>
      <c r="C23" s="32">
        <v>19.2</v>
      </c>
      <c r="D23" s="9"/>
      <c r="E23" s="98">
        <f t="shared" si="0"/>
        <v>0.13493759999999999</v>
      </c>
    </row>
    <row r="24" spans="1:5" ht="17.25" customHeight="1" x14ac:dyDescent="0.3">
      <c r="A24" s="28">
        <f t="shared" si="1"/>
        <v>20</v>
      </c>
      <c r="B24" s="27" t="s">
        <v>63</v>
      </c>
      <c r="C24" s="32">
        <v>17.100000000000001</v>
      </c>
      <c r="D24" s="9"/>
      <c r="E24" s="98">
        <f t="shared" si="0"/>
        <v>0.12017880000000002</v>
      </c>
    </row>
    <row r="25" spans="1:5" ht="15.6" x14ac:dyDescent="0.3">
      <c r="A25" s="28">
        <f t="shared" si="1"/>
        <v>21</v>
      </c>
      <c r="B25" s="31" t="s">
        <v>59</v>
      </c>
      <c r="C25" s="32">
        <v>16.399999999999999</v>
      </c>
      <c r="D25" s="9"/>
      <c r="E25" s="98">
        <f t="shared" si="0"/>
        <v>0.11525919999999999</v>
      </c>
    </row>
    <row r="26" spans="1:5" ht="15.75" customHeight="1" x14ac:dyDescent="0.3">
      <c r="A26" s="28">
        <f t="shared" si="1"/>
        <v>22</v>
      </c>
      <c r="B26" s="27" t="s">
        <v>64</v>
      </c>
      <c r="C26" s="32">
        <v>18.5</v>
      </c>
      <c r="D26" s="9"/>
      <c r="E26" s="98">
        <f t="shared" si="0"/>
        <v>0.13001799999999999</v>
      </c>
    </row>
    <row r="27" spans="1:5" ht="15.6" x14ac:dyDescent="0.3">
      <c r="A27" s="28">
        <f t="shared" si="1"/>
        <v>23</v>
      </c>
      <c r="B27" s="31" t="s">
        <v>59</v>
      </c>
      <c r="C27" s="32">
        <v>19.600000000000001</v>
      </c>
      <c r="D27" s="9"/>
      <c r="E27" s="98">
        <f t="shared" si="0"/>
        <v>0.1377488</v>
      </c>
    </row>
    <row r="28" spans="1:5" ht="15.6" x14ac:dyDescent="0.3">
      <c r="A28" s="28">
        <f t="shared" si="1"/>
        <v>24</v>
      </c>
      <c r="B28" s="27" t="s">
        <v>65</v>
      </c>
      <c r="C28" s="32">
        <v>22.3</v>
      </c>
      <c r="D28" s="9"/>
      <c r="E28" s="98">
        <f t="shared" si="0"/>
        <v>0.15672440000000001</v>
      </c>
    </row>
    <row r="29" spans="1:5" ht="15.6" x14ac:dyDescent="0.3">
      <c r="A29" s="28">
        <f t="shared" si="1"/>
        <v>25</v>
      </c>
      <c r="B29" s="29" t="s">
        <v>66</v>
      </c>
      <c r="C29" s="32">
        <v>17.5</v>
      </c>
      <c r="D29" s="9"/>
      <c r="E29" s="98">
        <f t="shared" si="0"/>
        <v>0.12299</v>
      </c>
    </row>
    <row r="30" spans="1:5" ht="15.6" x14ac:dyDescent="0.3">
      <c r="A30" s="28">
        <f t="shared" si="1"/>
        <v>26</v>
      </c>
      <c r="B30" s="31" t="s">
        <v>59</v>
      </c>
      <c r="C30" s="32">
        <v>17.399999999999999</v>
      </c>
      <c r="D30" s="9"/>
      <c r="E30" s="98">
        <f t="shared" si="0"/>
        <v>0.1222872</v>
      </c>
    </row>
    <row r="31" spans="1:5" ht="15.6" x14ac:dyDescent="0.3">
      <c r="A31" s="28">
        <f t="shared" si="1"/>
        <v>27</v>
      </c>
      <c r="B31" s="29" t="s">
        <v>67</v>
      </c>
      <c r="C31" s="32">
        <v>21.4</v>
      </c>
      <c r="D31" s="9"/>
      <c r="E31" s="98">
        <f t="shared" si="0"/>
        <v>0.15039920000000001</v>
      </c>
    </row>
    <row r="32" spans="1:5" ht="15.6" x14ac:dyDescent="0.3">
      <c r="A32" s="28">
        <f t="shared" si="1"/>
        <v>28</v>
      </c>
      <c r="B32" s="31" t="s">
        <v>59</v>
      </c>
      <c r="C32" s="32">
        <v>22.3</v>
      </c>
      <c r="D32" s="9"/>
      <c r="E32" s="98">
        <f t="shared" si="0"/>
        <v>0.15672440000000001</v>
      </c>
    </row>
    <row r="33" spans="1:5" ht="15.6" x14ac:dyDescent="0.3">
      <c r="A33" s="28">
        <f t="shared" si="1"/>
        <v>29</v>
      </c>
      <c r="B33" s="29" t="s">
        <v>68</v>
      </c>
      <c r="C33" s="32">
        <v>19.100000000000001</v>
      </c>
      <c r="D33" s="9"/>
      <c r="E33" s="98">
        <f t="shared" si="0"/>
        <v>0.13423480000000002</v>
      </c>
    </row>
    <row r="34" spans="1:5" ht="26.25" customHeight="1" x14ac:dyDescent="0.3">
      <c r="A34" s="28">
        <f t="shared" si="1"/>
        <v>30</v>
      </c>
      <c r="B34" s="27" t="s">
        <v>69</v>
      </c>
      <c r="C34" s="32">
        <v>22.3</v>
      </c>
      <c r="D34" s="9"/>
      <c r="E34" s="98">
        <f t="shared" si="0"/>
        <v>0.15672440000000001</v>
      </c>
    </row>
    <row r="35" spans="1:5" ht="15.6" x14ac:dyDescent="0.3">
      <c r="A35" s="28">
        <f t="shared" si="1"/>
        <v>31</v>
      </c>
      <c r="B35" s="31" t="s">
        <v>59</v>
      </c>
      <c r="C35" s="32">
        <v>18.399999999999999</v>
      </c>
      <c r="D35" s="9"/>
      <c r="E35" s="98">
        <f t="shared" si="0"/>
        <v>0.12931519999999999</v>
      </c>
    </row>
    <row r="36" spans="1:5" ht="15.6" x14ac:dyDescent="0.3">
      <c r="A36" s="28">
        <f t="shared" si="1"/>
        <v>32</v>
      </c>
      <c r="B36" s="31" t="s">
        <v>59</v>
      </c>
      <c r="C36" s="32">
        <v>21.2</v>
      </c>
      <c r="D36" s="9"/>
      <c r="E36" s="98">
        <f t="shared" si="0"/>
        <v>0.1489936</v>
      </c>
    </row>
    <row r="37" spans="1:5" ht="15.6" x14ac:dyDescent="0.3">
      <c r="A37" s="28">
        <f t="shared" si="1"/>
        <v>33</v>
      </c>
      <c r="B37" s="27" t="s">
        <v>70</v>
      </c>
      <c r="C37" s="32">
        <v>18.2</v>
      </c>
      <c r="D37" s="9"/>
      <c r="E37" s="98">
        <f t="shared" si="0"/>
        <v>0.12790960000000001</v>
      </c>
    </row>
    <row r="38" spans="1:5" ht="15.6" x14ac:dyDescent="0.3">
      <c r="A38" s="28">
        <f t="shared" si="1"/>
        <v>34</v>
      </c>
      <c r="B38" s="31" t="s">
        <v>59</v>
      </c>
      <c r="C38" s="32">
        <v>22.3</v>
      </c>
      <c r="D38" s="9"/>
      <c r="E38" s="98">
        <f t="shared" si="0"/>
        <v>0.15672440000000001</v>
      </c>
    </row>
    <row r="39" spans="1:5" ht="15.6" x14ac:dyDescent="0.3">
      <c r="A39" s="28">
        <f t="shared" si="1"/>
        <v>35</v>
      </c>
      <c r="B39" s="31" t="s">
        <v>59</v>
      </c>
      <c r="C39" s="32">
        <v>18.399999999999999</v>
      </c>
      <c r="D39" s="9"/>
      <c r="E39" s="98">
        <f t="shared" si="0"/>
        <v>0.12931519999999999</v>
      </c>
    </row>
    <row r="40" spans="1:5" ht="15.6" x14ac:dyDescent="0.3">
      <c r="A40" s="28">
        <f t="shared" si="1"/>
        <v>36</v>
      </c>
      <c r="B40" s="31" t="s">
        <v>59</v>
      </c>
      <c r="C40" s="32">
        <v>21.3</v>
      </c>
      <c r="D40" s="9"/>
      <c r="E40" s="98">
        <f t="shared" si="0"/>
        <v>0.14969640000000001</v>
      </c>
    </row>
    <row r="41" spans="1:5" ht="15.6" x14ac:dyDescent="0.3">
      <c r="A41" s="28">
        <f t="shared" si="1"/>
        <v>37</v>
      </c>
      <c r="B41" s="29" t="s">
        <v>71</v>
      </c>
      <c r="C41" s="32">
        <v>18.5</v>
      </c>
      <c r="D41" s="9"/>
      <c r="E41" s="98">
        <f t="shared" si="0"/>
        <v>0.13001799999999999</v>
      </c>
    </row>
    <row r="42" spans="1:5" ht="15.6" x14ac:dyDescent="0.3">
      <c r="A42" s="28">
        <f t="shared" si="1"/>
        <v>38</v>
      </c>
      <c r="B42" s="31" t="s">
        <v>59</v>
      </c>
      <c r="C42" s="32">
        <v>18.2</v>
      </c>
      <c r="D42" s="9"/>
      <c r="E42" s="98">
        <f t="shared" si="0"/>
        <v>0.12790960000000001</v>
      </c>
    </row>
    <row r="43" spans="1:5" ht="15.6" x14ac:dyDescent="0.3">
      <c r="A43" s="28">
        <f>1+A42</f>
        <v>39</v>
      </c>
      <c r="B43" s="31" t="s">
        <v>59</v>
      </c>
      <c r="C43" s="32">
        <v>18.7</v>
      </c>
      <c r="D43" s="9"/>
      <c r="E43" s="98">
        <f t="shared" si="0"/>
        <v>0.1314236</v>
      </c>
    </row>
    <row r="44" spans="1:5" ht="15.6" x14ac:dyDescent="0.3">
      <c r="A44" s="28">
        <f t="shared" si="1"/>
        <v>40</v>
      </c>
      <c r="B44" s="31" t="s">
        <v>59</v>
      </c>
      <c r="C44" s="32">
        <v>21.2</v>
      </c>
      <c r="D44" s="9"/>
      <c r="E44" s="98">
        <f t="shared" si="0"/>
        <v>0.1489936</v>
      </c>
    </row>
    <row r="45" spans="1:5" ht="15.6" x14ac:dyDescent="0.3">
      <c r="A45" s="28">
        <f t="shared" si="1"/>
        <v>41</v>
      </c>
      <c r="B45" s="31" t="s">
        <v>59</v>
      </c>
      <c r="C45" s="32">
        <v>18</v>
      </c>
      <c r="D45" s="9"/>
      <c r="E45" s="98">
        <f t="shared" si="0"/>
        <v>0.12650400000000001</v>
      </c>
    </row>
    <row r="46" spans="1:5" ht="15.6" x14ac:dyDescent="0.3">
      <c r="A46" s="28">
        <f t="shared" si="1"/>
        <v>42</v>
      </c>
      <c r="B46" s="31" t="s">
        <v>59</v>
      </c>
      <c r="C46" s="32">
        <v>20.399999999999999</v>
      </c>
      <c r="D46" s="9"/>
      <c r="E46" s="98">
        <f t="shared" si="0"/>
        <v>0.1433712</v>
      </c>
    </row>
    <row r="47" spans="1:5" ht="15.6" x14ac:dyDescent="0.3">
      <c r="A47" s="28">
        <f t="shared" si="1"/>
        <v>43</v>
      </c>
      <c r="B47" s="29" t="s">
        <v>72</v>
      </c>
      <c r="C47" s="32">
        <v>18.100000000000001</v>
      </c>
      <c r="D47" s="9"/>
      <c r="E47" s="98">
        <f t="shared" si="0"/>
        <v>0.12720680000000001</v>
      </c>
    </row>
    <row r="48" spans="1:5" ht="15.6" x14ac:dyDescent="0.3">
      <c r="A48" s="28">
        <f t="shared" si="1"/>
        <v>44</v>
      </c>
      <c r="B48" s="31" t="s">
        <v>59</v>
      </c>
      <c r="C48" s="32">
        <v>18.7</v>
      </c>
      <c r="D48" s="9"/>
      <c r="E48" s="98">
        <f t="shared" si="0"/>
        <v>0.1314236</v>
      </c>
    </row>
    <row r="49" spans="1:5" ht="46.8" x14ac:dyDescent="0.3">
      <c r="A49" s="28">
        <f t="shared" si="1"/>
        <v>45</v>
      </c>
      <c r="B49" s="27" t="s">
        <v>73</v>
      </c>
      <c r="C49" s="32">
        <v>18.100000000000001</v>
      </c>
      <c r="D49" s="9"/>
      <c r="E49" s="98">
        <f t="shared" si="0"/>
        <v>0.12720680000000001</v>
      </c>
    </row>
    <row r="50" spans="1:5" ht="15.6" x14ac:dyDescent="0.3">
      <c r="A50" s="28">
        <f t="shared" si="1"/>
        <v>46</v>
      </c>
      <c r="B50" s="31" t="s">
        <v>59</v>
      </c>
      <c r="C50" s="32">
        <v>18.7</v>
      </c>
      <c r="D50" s="9"/>
      <c r="E50" s="98">
        <f t="shared" si="0"/>
        <v>0.1314236</v>
      </c>
    </row>
    <row r="51" spans="1:5" ht="15.6" x14ac:dyDescent="0.3">
      <c r="A51" s="28">
        <f t="shared" si="1"/>
        <v>47</v>
      </c>
      <c r="B51" s="31" t="s">
        <v>59</v>
      </c>
      <c r="C51" s="32">
        <v>18.3</v>
      </c>
      <c r="D51" s="9"/>
      <c r="E51" s="98">
        <f t="shared" si="0"/>
        <v>0.12861240000000002</v>
      </c>
    </row>
    <row r="52" spans="1:5" ht="27.75" customHeight="1" x14ac:dyDescent="0.3">
      <c r="A52" s="28">
        <f t="shared" si="1"/>
        <v>48</v>
      </c>
      <c r="B52" s="27" t="s">
        <v>74</v>
      </c>
      <c r="C52" s="32">
        <v>20.100000000000001</v>
      </c>
      <c r="D52" s="9"/>
      <c r="E52" s="98">
        <f t="shared" si="0"/>
        <v>0.14126280000000002</v>
      </c>
    </row>
    <row r="53" spans="1:5" ht="15.6" x14ac:dyDescent="0.3">
      <c r="A53" s="28">
        <f t="shared" si="1"/>
        <v>49</v>
      </c>
      <c r="B53" s="31" t="s">
        <v>59</v>
      </c>
      <c r="C53" s="32">
        <v>18.7</v>
      </c>
      <c r="D53" s="9"/>
      <c r="E53" s="98">
        <f t="shared" si="0"/>
        <v>0.1314236</v>
      </c>
    </row>
    <row r="54" spans="1:5" ht="15.6" x14ac:dyDescent="0.3">
      <c r="A54" s="28">
        <f t="shared" si="1"/>
        <v>50</v>
      </c>
      <c r="B54" s="29" t="s">
        <v>75</v>
      </c>
      <c r="C54" s="32">
        <v>19.899999999999999</v>
      </c>
      <c r="D54" s="9"/>
      <c r="E54" s="98">
        <f t="shared" si="0"/>
        <v>0.13985719999999999</v>
      </c>
    </row>
    <row r="55" spans="1:5" ht="15.6" x14ac:dyDescent="0.3">
      <c r="A55" s="28">
        <f t="shared" si="1"/>
        <v>51</v>
      </c>
      <c r="B55" s="31" t="s">
        <v>59</v>
      </c>
      <c r="C55" s="32">
        <v>19.100000000000001</v>
      </c>
      <c r="D55" s="9"/>
      <c r="E55" s="98">
        <f t="shared" si="0"/>
        <v>0.13423480000000002</v>
      </c>
    </row>
    <row r="56" spans="1:5" ht="15.6" x14ac:dyDescent="0.3">
      <c r="A56" s="28">
        <f t="shared" si="1"/>
        <v>52</v>
      </c>
      <c r="B56" s="31" t="s">
        <v>59</v>
      </c>
      <c r="C56" s="32">
        <v>17.600000000000001</v>
      </c>
      <c r="D56" s="9"/>
      <c r="E56" s="98">
        <f t="shared" si="0"/>
        <v>0.12369280000000002</v>
      </c>
    </row>
    <row r="57" spans="1:5" ht="15.6" x14ac:dyDescent="0.3">
      <c r="A57" s="28">
        <f t="shared" si="1"/>
        <v>53</v>
      </c>
      <c r="B57" s="31" t="s">
        <v>59</v>
      </c>
      <c r="C57" s="32">
        <v>18.399999999999999</v>
      </c>
      <c r="D57" s="9"/>
      <c r="E57" s="98">
        <f t="shared" si="0"/>
        <v>0.12931519999999999</v>
      </c>
    </row>
    <row r="58" spans="1:5" ht="15.6" x14ac:dyDescent="0.3">
      <c r="A58" s="28">
        <f t="shared" si="1"/>
        <v>54</v>
      </c>
      <c r="B58" s="31" t="s">
        <v>59</v>
      </c>
      <c r="C58" s="32">
        <v>20.399999999999999</v>
      </c>
      <c r="D58" s="9"/>
      <c r="E58" s="98">
        <f t="shared" si="0"/>
        <v>0.1433712</v>
      </c>
    </row>
    <row r="59" spans="1:5" ht="15.6" x14ac:dyDescent="0.3">
      <c r="A59" s="28">
        <f t="shared" si="1"/>
        <v>55</v>
      </c>
      <c r="B59" s="31" t="s">
        <v>59</v>
      </c>
      <c r="C59" s="32">
        <v>18.2</v>
      </c>
      <c r="D59" s="9"/>
      <c r="E59" s="98">
        <f t="shared" si="0"/>
        <v>0.12790960000000001</v>
      </c>
    </row>
    <row r="60" spans="1:5" ht="15.6" x14ac:dyDescent="0.3">
      <c r="A60" s="28">
        <f t="shared" si="1"/>
        <v>56</v>
      </c>
      <c r="B60" s="31" t="s">
        <v>59</v>
      </c>
      <c r="C60" s="32">
        <v>19.399999999999999</v>
      </c>
      <c r="D60" s="9"/>
      <c r="E60" s="98">
        <f t="shared" si="0"/>
        <v>0.1363432</v>
      </c>
    </row>
    <row r="61" spans="1:5" ht="15.6" x14ac:dyDescent="0.3">
      <c r="A61" s="28">
        <f t="shared" si="1"/>
        <v>57</v>
      </c>
      <c r="B61" s="29" t="s">
        <v>76</v>
      </c>
      <c r="C61" s="32">
        <v>18.399999999999999</v>
      </c>
      <c r="D61" s="9"/>
      <c r="E61" s="98">
        <f t="shared" si="0"/>
        <v>0.12931519999999999</v>
      </c>
    </row>
    <row r="62" spans="1:5" ht="15.6" x14ac:dyDescent="0.3">
      <c r="A62" s="28">
        <f t="shared" si="1"/>
        <v>58</v>
      </c>
      <c r="B62" s="31" t="s">
        <v>59</v>
      </c>
      <c r="C62" s="32">
        <v>18.8</v>
      </c>
      <c r="D62" s="9"/>
      <c r="E62" s="98">
        <f t="shared" si="0"/>
        <v>0.1321264</v>
      </c>
    </row>
    <row r="63" spans="1:5" ht="31.2" x14ac:dyDescent="0.3">
      <c r="A63" s="28">
        <f t="shared" si="1"/>
        <v>59</v>
      </c>
      <c r="B63" s="27" t="s">
        <v>77</v>
      </c>
      <c r="C63" s="32">
        <v>18.8</v>
      </c>
      <c r="D63" s="9"/>
      <c r="E63" s="98">
        <f t="shared" si="0"/>
        <v>0.1321264</v>
      </c>
    </row>
    <row r="64" spans="1:5" ht="15.6" x14ac:dyDescent="0.3">
      <c r="A64" s="28">
        <f t="shared" si="1"/>
        <v>60</v>
      </c>
      <c r="B64" s="31" t="s">
        <v>59</v>
      </c>
      <c r="C64" s="32">
        <v>19.7</v>
      </c>
      <c r="D64" s="9"/>
      <c r="E64" s="98">
        <f t="shared" si="0"/>
        <v>0.13845160000000001</v>
      </c>
    </row>
    <row r="65" spans="1:5" ht="15.6" x14ac:dyDescent="0.3">
      <c r="A65" s="28">
        <f t="shared" si="1"/>
        <v>61</v>
      </c>
      <c r="B65" s="31" t="s">
        <v>59</v>
      </c>
      <c r="C65" s="32">
        <v>21.7</v>
      </c>
      <c r="D65" s="9"/>
      <c r="E65" s="98">
        <f t="shared" si="0"/>
        <v>0.15250759999999999</v>
      </c>
    </row>
    <row r="66" spans="1:5" ht="15.6" x14ac:dyDescent="0.3">
      <c r="A66" s="28">
        <f t="shared" si="1"/>
        <v>62</v>
      </c>
      <c r="B66" s="31" t="s">
        <v>59</v>
      </c>
      <c r="C66" s="32">
        <v>19.2</v>
      </c>
      <c r="D66" s="9"/>
      <c r="E66" s="98">
        <f t="shared" si="0"/>
        <v>0.13493759999999999</v>
      </c>
    </row>
    <row r="67" spans="1:5" ht="15.6" x14ac:dyDescent="0.3">
      <c r="A67" s="28">
        <f t="shared" si="1"/>
        <v>63</v>
      </c>
      <c r="B67" s="31" t="s">
        <v>59</v>
      </c>
      <c r="C67" s="32">
        <v>17.399999999999999</v>
      </c>
      <c r="D67" s="9"/>
      <c r="E67" s="98">
        <f t="shared" si="0"/>
        <v>0.1222872</v>
      </c>
    </row>
    <row r="68" spans="1:5" ht="15.6" x14ac:dyDescent="0.3">
      <c r="A68" s="28">
        <f t="shared" si="1"/>
        <v>64</v>
      </c>
      <c r="B68" s="31" t="s">
        <v>59</v>
      </c>
      <c r="C68" s="32">
        <v>17.5</v>
      </c>
      <c r="D68" s="9"/>
      <c r="E68" s="98">
        <f t="shared" si="0"/>
        <v>0.12299</v>
      </c>
    </row>
    <row r="69" spans="1:5" ht="15.6" x14ac:dyDescent="0.3">
      <c r="A69" s="28">
        <f t="shared" si="1"/>
        <v>65</v>
      </c>
      <c r="B69" s="31" t="s">
        <v>59</v>
      </c>
      <c r="C69" s="32">
        <v>17.100000000000001</v>
      </c>
      <c r="D69" s="9"/>
      <c r="E69" s="98">
        <f t="shared" si="0"/>
        <v>0.12017880000000002</v>
      </c>
    </row>
    <row r="70" spans="1:5" ht="15.6" x14ac:dyDescent="0.3">
      <c r="A70" s="28">
        <f t="shared" si="1"/>
        <v>66</v>
      </c>
      <c r="B70" s="31" t="s">
        <v>59</v>
      </c>
      <c r="C70" s="32">
        <v>13.3</v>
      </c>
      <c r="D70" s="9"/>
      <c r="E70" s="98">
        <f t="shared" ref="E70:E133" si="2">0.007028*C70</f>
        <v>9.3472400000000011E-2</v>
      </c>
    </row>
    <row r="71" spans="1:5" ht="15.6" x14ac:dyDescent="0.3">
      <c r="A71" s="28">
        <f t="shared" ref="A71:A78" si="3">1+A70</f>
        <v>67</v>
      </c>
      <c r="B71" s="29" t="s">
        <v>78</v>
      </c>
      <c r="C71" s="32">
        <v>15.3</v>
      </c>
      <c r="D71" s="9"/>
      <c r="E71" s="98">
        <f t="shared" si="2"/>
        <v>0.10752840000000001</v>
      </c>
    </row>
    <row r="72" spans="1:5" ht="15.6" x14ac:dyDescent="0.3">
      <c r="A72" s="28">
        <f t="shared" si="3"/>
        <v>68</v>
      </c>
      <c r="B72" s="31" t="s">
        <v>59</v>
      </c>
      <c r="C72" s="32">
        <v>16.7</v>
      </c>
      <c r="D72" s="9"/>
      <c r="E72" s="98">
        <f t="shared" si="2"/>
        <v>0.1173676</v>
      </c>
    </row>
    <row r="73" spans="1:5" ht="15.6" x14ac:dyDescent="0.3">
      <c r="A73" s="28">
        <f t="shared" si="3"/>
        <v>69</v>
      </c>
      <c r="B73" s="31" t="s">
        <v>59</v>
      </c>
      <c r="C73" s="32">
        <v>18</v>
      </c>
      <c r="D73" s="9"/>
      <c r="E73" s="98">
        <f t="shared" si="2"/>
        <v>0.12650400000000001</v>
      </c>
    </row>
    <row r="74" spans="1:5" ht="15.6" x14ac:dyDescent="0.3">
      <c r="A74" s="28">
        <f t="shared" si="3"/>
        <v>70</v>
      </c>
      <c r="B74" s="31" t="s">
        <v>59</v>
      </c>
      <c r="C74" s="32">
        <v>18.2</v>
      </c>
      <c r="D74" s="9"/>
      <c r="E74" s="98">
        <f t="shared" si="2"/>
        <v>0.12790960000000001</v>
      </c>
    </row>
    <row r="75" spans="1:5" ht="15.6" x14ac:dyDescent="0.3">
      <c r="A75" s="28">
        <f t="shared" si="3"/>
        <v>71</v>
      </c>
      <c r="B75" s="31" t="s">
        <v>59</v>
      </c>
      <c r="C75" s="32">
        <v>17.8</v>
      </c>
      <c r="D75" s="9"/>
      <c r="E75" s="98">
        <f t="shared" si="2"/>
        <v>0.1250984</v>
      </c>
    </row>
    <row r="76" spans="1:5" ht="15.6" x14ac:dyDescent="0.3">
      <c r="A76" s="28">
        <f t="shared" si="3"/>
        <v>72</v>
      </c>
      <c r="B76" s="31" t="s">
        <v>59</v>
      </c>
      <c r="C76" s="32">
        <v>17.100000000000001</v>
      </c>
      <c r="D76" s="9"/>
      <c r="E76" s="98">
        <f t="shared" si="2"/>
        <v>0.12017880000000002</v>
      </c>
    </row>
    <row r="77" spans="1:5" ht="15.6" x14ac:dyDescent="0.3">
      <c r="A77" s="28">
        <f t="shared" si="3"/>
        <v>73</v>
      </c>
      <c r="B77" s="29" t="s">
        <v>79</v>
      </c>
      <c r="C77" s="32">
        <v>17.3</v>
      </c>
      <c r="D77" s="9"/>
      <c r="E77" s="98">
        <f t="shared" si="2"/>
        <v>0.12158440000000001</v>
      </c>
    </row>
    <row r="78" spans="1:5" ht="15.6" x14ac:dyDescent="0.3">
      <c r="A78" s="28">
        <f t="shared" si="3"/>
        <v>74</v>
      </c>
      <c r="B78" s="30" t="s">
        <v>80</v>
      </c>
      <c r="C78" s="32">
        <v>17.100000000000001</v>
      </c>
      <c r="D78" s="9"/>
      <c r="E78" s="98">
        <f t="shared" si="2"/>
        <v>0.12017880000000002</v>
      </c>
    </row>
    <row r="79" spans="1:5" ht="15.6" x14ac:dyDescent="0.3">
      <c r="A79" s="28">
        <f>1+A78</f>
        <v>75</v>
      </c>
      <c r="B79" s="31" t="s">
        <v>59</v>
      </c>
      <c r="C79" s="32">
        <v>14.7</v>
      </c>
      <c r="D79" s="9"/>
      <c r="E79" s="98">
        <f t="shared" si="2"/>
        <v>0.1033116</v>
      </c>
    </row>
    <row r="80" spans="1:5" ht="15.6" x14ac:dyDescent="0.3">
      <c r="A80" s="28">
        <f t="shared" ref="A80:A99" si="4">1+A79</f>
        <v>76</v>
      </c>
      <c r="B80" s="31" t="s">
        <v>59</v>
      </c>
      <c r="C80" s="32">
        <v>14.8</v>
      </c>
      <c r="D80" s="9"/>
      <c r="E80" s="98">
        <f t="shared" si="2"/>
        <v>0.10401440000000001</v>
      </c>
    </row>
    <row r="81" spans="1:5" ht="15.6" x14ac:dyDescent="0.3">
      <c r="A81" s="28">
        <f t="shared" si="4"/>
        <v>77</v>
      </c>
      <c r="B81" s="29" t="s">
        <v>81</v>
      </c>
      <c r="C81" s="32">
        <v>16</v>
      </c>
      <c r="D81" s="9"/>
      <c r="E81" s="98">
        <f t="shared" si="2"/>
        <v>0.11244800000000001</v>
      </c>
    </row>
    <row r="82" spans="1:5" ht="15.6" x14ac:dyDescent="0.3">
      <c r="A82" s="28">
        <f t="shared" si="4"/>
        <v>78</v>
      </c>
      <c r="B82" s="31" t="s">
        <v>59</v>
      </c>
      <c r="C82" s="32">
        <v>16.3</v>
      </c>
      <c r="D82" s="9"/>
      <c r="E82" s="98">
        <f t="shared" si="2"/>
        <v>0.11455640000000002</v>
      </c>
    </row>
    <row r="83" spans="1:5" ht="16.5" customHeight="1" x14ac:dyDescent="0.3">
      <c r="A83" s="28">
        <f t="shared" si="4"/>
        <v>79</v>
      </c>
      <c r="B83" s="27" t="s">
        <v>82</v>
      </c>
      <c r="C83" s="32">
        <v>17</v>
      </c>
      <c r="D83" s="9"/>
      <c r="E83" s="98">
        <f t="shared" si="2"/>
        <v>0.11947600000000001</v>
      </c>
    </row>
    <row r="84" spans="1:5" ht="15.6" x14ac:dyDescent="0.3">
      <c r="A84" s="28">
        <f t="shared" si="4"/>
        <v>80</v>
      </c>
      <c r="B84" s="31" t="s">
        <v>59</v>
      </c>
      <c r="C84" s="32">
        <v>17.8</v>
      </c>
      <c r="D84" s="9"/>
      <c r="E84" s="98">
        <f t="shared" si="2"/>
        <v>0.1250984</v>
      </c>
    </row>
    <row r="85" spans="1:5" ht="15.6" x14ac:dyDescent="0.3">
      <c r="A85" s="28">
        <f t="shared" si="4"/>
        <v>81</v>
      </c>
      <c r="B85" s="31" t="s">
        <v>59</v>
      </c>
      <c r="C85" s="32">
        <v>16.600000000000001</v>
      </c>
      <c r="D85" s="9"/>
      <c r="E85" s="98">
        <f t="shared" si="2"/>
        <v>0.11666480000000001</v>
      </c>
    </row>
    <row r="86" spans="1:5" ht="31.5" customHeight="1" x14ac:dyDescent="0.3">
      <c r="A86" s="28">
        <f t="shared" si="4"/>
        <v>82</v>
      </c>
      <c r="B86" s="27" t="s">
        <v>83</v>
      </c>
      <c r="C86" s="32">
        <v>17</v>
      </c>
      <c r="D86" s="9"/>
      <c r="E86" s="98">
        <f t="shared" si="2"/>
        <v>0.11947600000000001</v>
      </c>
    </row>
    <row r="87" spans="1:5" ht="15.6" x14ac:dyDescent="0.3">
      <c r="A87" s="28">
        <f t="shared" si="4"/>
        <v>83</v>
      </c>
      <c r="B87" s="31" t="s">
        <v>59</v>
      </c>
      <c r="C87" s="32">
        <v>16.600000000000001</v>
      </c>
      <c r="D87" s="9"/>
      <c r="E87" s="98">
        <f t="shared" si="2"/>
        <v>0.11666480000000001</v>
      </c>
    </row>
    <row r="88" spans="1:5" ht="15.6" x14ac:dyDescent="0.3">
      <c r="A88" s="28">
        <f t="shared" si="4"/>
        <v>84</v>
      </c>
      <c r="B88" s="29" t="s">
        <v>7</v>
      </c>
      <c r="C88" s="32">
        <v>17</v>
      </c>
      <c r="D88" s="9"/>
      <c r="E88" s="98">
        <f t="shared" si="2"/>
        <v>0.11947600000000001</v>
      </c>
    </row>
    <row r="89" spans="1:5" ht="15.6" x14ac:dyDescent="0.3">
      <c r="A89" s="28">
        <f t="shared" si="4"/>
        <v>85</v>
      </c>
      <c r="B89" s="27" t="s">
        <v>59</v>
      </c>
      <c r="C89" s="32">
        <v>17.8</v>
      </c>
      <c r="D89" s="9"/>
      <c r="E89" s="98">
        <f t="shared" si="2"/>
        <v>0.1250984</v>
      </c>
    </row>
    <row r="90" spans="1:5" ht="15.6" x14ac:dyDescent="0.3">
      <c r="A90" s="28">
        <f t="shared" si="4"/>
        <v>86</v>
      </c>
      <c r="B90" s="29" t="s">
        <v>7</v>
      </c>
      <c r="C90" s="32">
        <v>17.8</v>
      </c>
      <c r="D90" s="9"/>
      <c r="E90" s="98">
        <f t="shared" si="2"/>
        <v>0.1250984</v>
      </c>
    </row>
    <row r="91" spans="1:5" ht="15.6" x14ac:dyDescent="0.3">
      <c r="A91" s="28">
        <f t="shared" si="4"/>
        <v>87</v>
      </c>
      <c r="B91" s="31" t="s">
        <v>59</v>
      </c>
      <c r="C91" s="32">
        <v>14.9</v>
      </c>
      <c r="D91" s="9"/>
      <c r="E91" s="98">
        <f t="shared" si="2"/>
        <v>0.10471720000000001</v>
      </c>
    </row>
    <row r="92" spans="1:5" ht="15.6" x14ac:dyDescent="0.3">
      <c r="A92" s="28">
        <f t="shared" si="4"/>
        <v>88</v>
      </c>
      <c r="B92" s="31" t="s">
        <v>59</v>
      </c>
      <c r="C92" s="32">
        <v>15.9</v>
      </c>
      <c r="D92" s="9"/>
      <c r="E92" s="98">
        <f t="shared" si="2"/>
        <v>0.1117452</v>
      </c>
    </row>
    <row r="93" spans="1:5" ht="15.6" x14ac:dyDescent="0.3">
      <c r="A93" s="28">
        <f t="shared" si="4"/>
        <v>89</v>
      </c>
      <c r="B93" s="31" t="s">
        <v>59</v>
      </c>
      <c r="C93" s="32">
        <v>14.9</v>
      </c>
      <c r="D93" s="9"/>
      <c r="E93" s="98">
        <f t="shared" si="2"/>
        <v>0.10471720000000001</v>
      </c>
    </row>
    <row r="94" spans="1:5" ht="15.6" x14ac:dyDescent="0.3">
      <c r="A94" s="28">
        <f t="shared" si="4"/>
        <v>90</v>
      </c>
      <c r="B94" s="31" t="s">
        <v>59</v>
      </c>
      <c r="C94" s="32">
        <v>15.4</v>
      </c>
      <c r="D94" s="9"/>
      <c r="E94" s="98">
        <f t="shared" si="2"/>
        <v>0.10823120000000001</v>
      </c>
    </row>
    <row r="95" spans="1:5" ht="28.5" customHeight="1" x14ac:dyDescent="0.3">
      <c r="A95" s="28">
        <f t="shared" si="4"/>
        <v>91</v>
      </c>
      <c r="B95" s="27" t="s">
        <v>84</v>
      </c>
      <c r="C95" s="32">
        <v>16.8</v>
      </c>
      <c r="D95" s="9"/>
      <c r="E95" s="98">
        <f t="shared" si="2"/>
        <v>0.11807040000000001</v>
      </c>
    </row>
    <row r="96" spans="1:5" ht="15.6" x14ac:dyDescent="0.3">
      <c r="A96" s="28">
        <f t="shared" si="4"/>
        <v>92</v>
      </c>
      <c r="B96" s="29" t="s">
        <v>85</v>
      </c>
      <c r="C96" s="32">
        <v>16</v>
      </c>
      <c r="D96" s="9"/>
      <c r="E96" s="98">
        <f t="shared" si="2"/>
        <v>0.11244800000000001</v>
      </c>
    </row>
    <row r="97" spans="1:5" ht="15.75" customHeight="1" x14ac:dyDescent="0.3">
      <c r="A97" s="28">
        <f t="shared" si="4"/>
        <v>93</v>
      </c>
      <c r="B97" s="27" t="s">
        <v>86</v>
      </c>
      <c r="C97" s="32">
        <v>14.9</v>
      </c>
      <c r="D97" s="9"/>
      <c r="E97" s="98">
        <f t="shared" si="2"/>
        <v>0.10471720000000001</v>
      </c>
    </row>
    <row r="98" spans="1:5" ht="30" customHeight="1" x14ac:dyDescent="0.3">
      <c r="A98" s="28">
        <f t="shared" si="4"/>
        <v>94</v>
      </c>
      <c r="B98" s="27" t="s">
        <v>87</v>
      </c>
      <c r="C98" s="32">
        <v>16.5</v>
      </c>
      <c r="D98" s="9"/>
      <c r="E98" s="98">
        <f t="shared" si="2"/>
        <v>0.11596200000000001</v>
      </c>
    </row>
    <row r="99" spans="1:5" ht="15.6" x14ac:dyDescent="0.3">
      <c r="A99" s="28">
        <f t="shared" si="4"/>
        <v>95</v>
      </c>
      <c r="B99" s="31" t="s">
        <v>59</v>
      </c>
      <c r="C99" s="32">
        <v>17.3</v>
      </c>
      <c r="D99" s="9"/>
      <c r="E99" s="98">
        <f t="shared" si="2"/>
        <v>0.12158440000000001</v>
      </c>
    </row>
    <row r="100" spans="1:5" ht="15.6" x14ac:dyDescent="0.3">
      <c r="A100" s="28">
        <f>1+A99</f>
        <v>96</v>
      </c>
      <c r="B100" s="31" t="s">
        <v>59</v>
      </c>
      <c r="C100" s="32">
        <v>16.600000000000001</v>
      </c>
      <c r="D100" s="9"/>
      <c r="E100" s="98">
        <f t="shared" si="2"/>
        <v>0.11666480000000001</v>
      </c>
    </row>
    <row r="101" spans="1:5" ht="15.6" x14ac:dyDescent="0.3">
      <c r="A101" s="28">
        <f t="shared" ref="A101:A164" si="5">1+A100</f>
        <v>97</v>
      </c>
      <c r="B101" s="31" t="s">
        <v>59</v>
      </c>
      <c r="C101" s="32">
        <v>17.3</v>
      </c>
      <c r="D101" s="9"/>
      <c r="E101" s="98">
        <f t="shared" si="2"/>
        <v>0.12158440000000001</v>
      </c>
    </row>
    <row r="102" spans="1:5" ht="15.6" x14ac:dyDescent="0.3">
      <c r="A102" s="28">
        <f t="shared" si="5"/>
        <v>98</v>
      </c>
      <c r="B102" s="31" t="s">
        <v>59</v>
      </c>
      <c r="C102" s="32">
        <v>17.100000000000001</v>
      </c>
      <c r="D102" s="9"/>
      <c r="E102" s="98">
        <f t="shared" si="2"/>
        <v>0.12017880000000002</v>
      </c>
    </row>
    <row r="103" spans="1:5" ht="15.6" x14ac:dyDescent="0.3">
      <c r="A103" s="28">
        <f t="shared" si="5"/>
        <v>99</v>
      </c>
      <c r="B103" s="29" t="s">
        <v>88</v>
      </c>
      <c r="C103" s="32">
        <v>18.100000000000001</v>
      </c>
      <c r="D103" s="9"/>
      <c r="E103" s="98">
        <f t="shared" si="2"/>
        <v>0.12720680000000001</v>
      </c>
    </row>
    <row r="104" spans="1:5" ht="15.6" x14ac:dyDescent="0.3">
      <c r="A104" s="28">
        <f t="shared" si="5"/>
        <v>100</v>
      </c>
      <c r="B104" s="31" t="s">
        <v>59</v>
      </c>
      <c r="C104" s="32">
        <v>17.5</v>
      </c>
      <c r="D104" s="9"/>
      <c r="E104" s="98">
        <f t="shared" si="2"/>
        <v>0.12299</v>
      </c>
    </row>
    <row r="105" spans="1:5" ht="15.6" x14ac:dyDescent="0.3">
      <c r="A105" s="28">
        <f t="shared" si="5"/>
        <v>101</v>
      </c>
      <c r="B105" s="31" t="s">
        <v>59</v>
      </c>
      <c r="C105" s="32">
        <v>16.5</v>
      </c>
      <c r="D105" s="9"/>
      <c r="E105" s="98">
        <f t="shared" si="2"/>
        <v>0.11596200000000001</v>
      </c>
    </row>
    <row r="106" spans="1:5" ht="15.6" x14ac:dyDescent="0.3">
      <c r="A106" s="28">
        <f t="shared" si="5"/>
        <v>102</v>
      </c>
      <c r="B106" s="31" t="s">
        <v>59</v>
      </c>
      <c r="C106" s="32">
        <v>16.5</v>
      </c>
      <c r="D106" s="9"/>
      <c r="E106" s="98">
        <f t="shared" si="2"/>
        <v>0.11596200000000001</v>
      </c>
    </row>
    <row r="107" spans="1:5" ht="15.6" x14ac:dyDescent="0.3">
      <c r="A107" s="28">
        <f t="shared" si="5"/>
        <v>103</v>
      </c>
      <c r="B107" s="29" t="s">
        <v>10</v>
      </c>
      <c r="C107" s="32">
        <v>16.8</v>
      </c>
      <c r="D107" s="9"/>
      <c r="E107" s="98">
        <f t="shared" si="2"/>
        <v>0.11807040000000001</v>
      </c>
    </row>
    <row r="108" spans="1:5" ht="15.6" x14ac:dyDescent="0.3">
      <c r="A108" s="28">
        <f t="shared" si="5"/>
        <v>104</v>
      </c>
      <c r="B108" s="31" t="s">
        <v>59</v>
      </c>
      <c r="C108" s="32">
        <v>16.3</v>
      </c>
      <c r="D108" s="9"/>
      <c r="E108" s="98">
        <f t="shared" si="2"/>
        <v>0.11455640000000002</v>
      </c>
    </row>
    <row r="109" spans="1:5" ht="15.6" x14ac:dyDescent="0.3">
      <c r="A109" s="28">
        <f t="shared" si="5"/>
        <v>105</v>
      </c>
      <c r="B109" s="31" t="s">
        <v>59</v>
      </c>
      <c r="C109" s="32">
        <v>17</v>
      </c>
      <c r="D109" s="9"/>
      <c r="E109" s="98">
        <f t="shared" si="2"/>
        <v>0.11947600000000001</v>
      </c>
    </row>
    <row r="110" spans="1:5" ht="15.6" x14ac:dyDescent="0.3">
      <c r="A110" s="28">
        <f t="shared" si="5"/>
        <v>106</v>
      </c>
      <c r="B110" s="31" t="s">
        <v>59</v>
      </c>
      <c r="C110" s="32">
        <v>17.3</v>
      </c>
      <c r="D110" s="9"/>
      <c r="E110" s="98">
        <f t="shared" si="2"/>
        <v>0.12158440000000001</v>
      </c>
    </row>
    <row r="111" spans="1:5" ht="15.6" x14ac:dyDescent="0.3">
      <c r="A111" s="28">
        <f t="shared" si="5"/>
        <v>107</v>
      </c>
      <c r="B111" s="31" t="s">
        <v>59</v>
      </c>
      <c r="C111" s="32">
        <v>18</v>
      </c>
      <c r="D111" s="9"/>
      <c r="E111" s="98">
        <f t="shared" si="2"/>
        <v>0.12650400000000001</v>
      </c>
    </row>
    <row r="112" spans="1:5" ht="15.6" x14ac:dyDescent="0.3">
      <c r="A112" s="28">
        <f t="shared" si="5"/>
        <v>108</v>
      </c>
      <c r="B112" s="31" t="s">
        <v>59</v>
      </c>
      <c r="C112" s="32">
        <v>14.9</v>
      </c>
      <c r="D112" s="9"/>
      <c r="E112" s="98">
        <f t="shared" si="2"/>
        <v>0.10471720000000001</v>
      </c>
    </row>
    <row r="113" spans="1:5" ht="15.6" x14ac:dyDescent="0.3">
      <c r="A113" s="28">
        <f t="shared" si="5"/>
        <v>109</v>
      </c>
      <c r="B113" s="31" t="s">
        <v>59</v>
      </c>
      <c r="C113" s="32">
        <v>15.7</v>
      </c>
      <c r="D113" s="9"/>
      <c r="E113" s="98">
        <f t="shared" si="2"/>
        <v>0.1103396</v>
      </c>
    </row>
    <row r="114" spans="1:5" ht="15.6" x14ac:dyDescent="0.3">
      <c r="A114" s="28">
        <f t="shared" si="5"/>
        <v>110</v>
      </c>
      <c r="B114" s="31" t="s">
        <v>59</v>
      </c>
      <c r="C114" s="32">
        <v>19.7</v>
      </c>
      <c r="D114" s="9"/>
      <c r="E114" s="98">
        <f t="shared" si="2"/>
        <v>0.13845160000000001</v>
      </c>
    </row>
    <row r="115" spans="1:5" ht="15.6" x14ac:dyDescent="0.3">
      <c r="A115" s="28">
        <f t="shared" si="5"/>
        <v>111</v>
      </c>
      <c r="B115" s="31" t="s">
        <v>59</v>
      </c>
      <c r="C115" s="32">
        <v>16.899999999999999</v>
      </c>
      <c r="D115" s="9"/>
      <c r="E115" s="98">
        <f t="shared" si="2"/>
        <v>0.1187732</v>
      </c>
    </row>
    <row r="116" spans="1:5" ht="15.6" x14ac:dyDescent="0.3">
      <c r="A116" s="28">
        <f t="shared" si="5"/>
        <v>112</v>
      </c>
      <c r="B116" s="31" t="s">
        <v>59</v>
      </c>
      <c r="C116" s="32">
        <v>17.8</v>
      </c>
      <c r="D116" s="9"/>
      <c r="E116" s="98">
        <f t="shared" si="2"/>
        <v>0.1250984</v>
      </c>
    </row>
    <row r="117" spans="1:5" ht="15.6" x14ac:dyDescent="0.3">
      <c r="A117" s="28">
        <f t="shared" si="5"/>
        <v>113</v>
      </c>
      <c r="B117" s="31" t="s">
        <v>59</v>
      </c>
      <c r="C117" s="32">
        <v>17.399999999999999</v>
      </c>
      <c r="D117" s="9"/>
      <c r="E117" s="98">
        <f t="shared" si="2"/>
        <v>0.1222872</v>
      </c>
    </row>
    <row r="118" spans="1:5" ht="15.6" x14ac:dyDescent="0.3">
      <c r="A118" s="28">
        <f t="shared" si="5"/>
        <v>114</v>
      </c>
      <c r="B118" s="31" t="s">
        <v>59</v>
      </c>
      <c r="C118" s="32">
        <v>18.3</v>
      </c>
      <c r="D118" s="9"/>
      <c r="E118" s="98">
        <f t="shared" si="2"/>
        <v>0.12861240000000002</v>
      </c>
    </row>
    <row r="119" spans="1:5" ht="15.6" x14ac:dyDescent="0.3">
      <c r="A119" s="28">
        <f t="shared" si="5"/>
        <v>115</v>
      </c>
      <c r="B119" s="31" t="s">
        <v>59</v>
      </c>
      <c r="C119" s="32">
        <v>17.3</v>
      </c>
      <c r="D119" s="9"/>
      <c r="E119" s="98">
        <f t="shared" si="2"/>
        <v>0.12158440000000001</v>
      </c>
    </row>
    <row r="120" spans="1:5" ht="15.6" x14ac:dyDescent="0.3">
      <c r="A120" s="28">
        <f t="shared" si="5"/>
        <v>116</v>
      </c>
      <c r="B120" s="31" t="s">
        <v>59</v>
      </c>
      <c r="C120" s="32">
        <v>18</v>
      </c>
      <c r="D120" s="9"/>
      <c r="E120" s="98">
        <f t="shared" si="2"/>
        <v>0.12650400000000001</v>
      </c>
    </row>
    <row r="121" spans="1:5" ht="15.6" x14ac:dyDescent="0.3">
      <c r="A121" s="28">
        <f t="shared" si="5"/>
        <v>117</v>
      </c>
      <c r="B121" s="31" t="s">
        <v>59</v>
      </c>
      <c r="C121" s="32">
        <v>22.3</v>
      </c>
      <c r="D121" s="9"/>
      <c r="E121" s="98">
        <f t="shared" si="2"/>
        <v>0.15672440000000001</v>
      </c>
    </row>
    <row r="122" spans="1:5" ht="15.6" x14ac:dyDescent="0.3">
      <c r="A122" s="28">
        <f t="shared" si="5"/>
        <v>118</v>
      </c>
      <c r="B122" s="31" t="s">
        <v>59</v>
      </c>
      <c r="C122" s="32">
        <v>18.100000000000001</v>
      </c>
      <c r="D122" s="9"/>
      <c r="E122" s="98">
        <f t="shared" si="2"/>
        <v>0.12720680000000001</v>
      </c>
    </row>
    <row r="123" spans="1:5" ht="15.6" x14ac:dyDescent="0.3">
      <c r="A123" s="28">
        <f t="shared" si="5"/>
        <v>119</v>
      </c>
      <c r="B123" s="31" t="s">
        <v>59</v>
      </c>
      <c r="C123" s="32">
        <v>18</v>
      </c>
      <c r="D123" s="9"/>
      <c r="E123" s="98">
        <f t="shared" si="2"/>
        <v>0.12650400000000001</v>
      </c>
    </row>
    <row r="124" spans="1:5" ht="15.6" x14ac:dyDescent="0.3">
      <c r="A124" s="28">
        <f t="shared" si="5"/>
        <v>120</v>
      </c>
      <c r="B124" s="31" t="s">
        <v>59</v>
      </c>
      <c r="C124" s="32">
        <v>18</v>
      </c>
      <c r="D124" s="9"/>
      <c r="E124" s="98">
        <f t="shared" si="2"/>
        <v>0.12650400000000001</v>
      </c>
    </row>
    <row r="125" spans="1:5" ht="15.6" x14ac:dyDescent="0.3">
      <c r="A125" s="28">
        <f t="shared" si="5"/>
        <v>121</v>
      </c>
      <c r="B125" s="31" t="s">
        <v>59</v>
      </c>
      <c r="C125" s="32">
        <v>17.8</v>
      </c>
      <c r="D125" s="9"/>
      <c r="E125" s="98">
        <f t="shared" si="2"/>
        <v>0.1250984</v>
      </c>
    </row>
    <row r="126" spans="1:5" ht="15.6" x14ac:dyDescent="0.3">
      <c r="A126" s="28">
        <f t="shared" si="5"/>
        <v>122</v>
      </c>
      <c r="B126" s="27" t="s">
        <v>89</v>
      </c>
      <c r="C126" s="32">
        <v>19.600000000000001</v>
      </c>
      <c r="D126" s="9"/>
      <c r="E126" s="98">
        <f t="shared" si="2"/>
        <v>0.1377488</v>
      </c>
    </row>
    <row r="127" spans="1:5" ht="15.6" x14ac:dyDescent="0.3">
      <c r="A127" s="28">
        <f t="shared" si="5"/>
        <v>123</v>
      </c>
      <c r="B127" s="31" t="s">
        <v>59</v>
      </c>
      <c r="C127" s="32">
        <v>15.2</v>
      </c>
      <c r="D127" s="9"/>
      <c r="E127" s="98">
        <f t="shared" si="2"/>
        <v>0.10682560000000001</v>
      </c>
    </row>
    <row r="128" spans="1:5" ht="15.6" x14ac:dyDescent="0.3">
      <c r="A128" s="28">
        <f t="shared" si="5"/>
        <v>124</v>
      </c>
      <c r="B128" s="31" t="s">
        <v>59</v>
      </c>
      <c r="C128" s="32">
        <v>18.399999999999999</v>
      </c>
      <c r="D128" s="9"/>
      <c r="E128" s="98">
        <f t="shared" si="2"/>
        <v>0.12931519999999999</v>
      </c>
    </row>
    <row r="129" spans="1:5" ht="15.6" x14ac:dyDescent="0.3">
      <c r="A129" s="28">
        <f t="shared" si="5"/>
        <v>125</v>
      </c>
      <c r="B129" s="31" t="s">
        <v>59</v>
      </c>
      <c r="C129" s="32">
        <v>15.8</v>
      </c>
      <c r="D129" s="9"/>
      <c r="E129" s="98">
        <f t="shared" si="2"/>
        <v>0.11104240000000001</v>
      </c>
    </row>
    <row r="130" spans="1:5" ht="46.8" x14ac:dyDescent="0.3">
      <c r="A130" s="28">
        <f t="shared" si="5"/>
        <v>126</v>
      </c>
      <c r="B130" s="27" t="s">
        <v>90</v>
      </c>
      <c r="C130" s="32">
        <v>16.3</v>
      </c>
      <c r="D130" s="9"/>
      <c r="E130" s="98">
        <f t="shared" si="2"/>
        <v>0.11455640000000002</v>
      </c>
    </row>
    <row r="131" spans="1:5" ht="15.6" x14ac:dyDescent="0.3">
      <c r="A131" s="28">
        <f t="shared" si="5"/>
        <v>127</v>
      </c>
      <c r="B131" s="31" t="s">
        <v>59</v>
      </c>
      <c r="C131" s="32">
        <v>17.899999999999999</v>
      </c>
      <c r="D131" s="9"/>
      <c r="E131" s="98">
        <f t="shared" si="2"/>
        <v>0.1258012</v>
      </c>
    </row>
    <row r="132" spans="1:5" ht="15.6" x14ac:dyDescent="0.3">
      <c r="A132" s="28">
        <f t="shared" si="5"/>
        <v>128</v>
      </c>
      <c r="B132" s="31" t="s">
        <v>59</v>
      </c>
      <c r="C132" s="32">
        <v>17.399999999999999</v>
      </c>
      <c r="D132" s="9"/>
      <c r="E132" s="98">
        <f t="shared" si="2"/>
        <v>0.1222872</v>
      </c>
    </row>
    <row r="133" spans="1:5" ht="15.6" x14ac:dyDescent="0.3">
      <c r="A133" s="28">
        <f t="shared" si="5"/>
        <v>129</v>
      </c>
      <c r="B133" s="31" t="s">
        <v>59</v>
      </c>
      <c r="C133" s="32">
        <v>18.2</v>
      </c>
      <c r="D133" s="9"/>
      <c r="E133" s="98">
        <f t="shared" si="2"/>
        <v>0.12790960000000001</v>
      </c>
    </row>
    <row r="134" spans="1:5" ht="27" customHeight="1" x14ac:dyDescent="0.3">
      <c r="A134" s="28">
        <f t="shared" si="5"/>
        <v>130</v>
      </c>
      <c r="B134" s="27" t="s">
        <v>91</v>
      </c>
      <c r="C134" s="32">
        <v>17</v>
      </c>
      <c r="D134" s="9"/>
      <c r="E134" s="98">
        <f t="shared" ref="E134:E197" si="6">0.007028*C134</f>
        <v>0.11947600000000001</v>
      </c>
    </row>
    <row r="135" spans="1:5" ht="15.6" x14ac:dyDescent="0.3">
      <c r="A135" s="28">
        <f t="shared" si="5"/>
        <v>131</v>
      </c>
      <c r="B135" s="31" t="s">
        <v>59</v>
      </c>
      <c r="C135" s="32">
        <v>18.8</v>
      </c>
      <c r="D135" s="9"/>
      <c r="E135" s="98">
        <f t="shared" si="6"/>
        <v>0.1321264</v>
      </c>
    </row>
    <row r="136" spans="1:5" ht="15.6" x14ac:dyDescent="0.3">
      <c r="A136" s="28">
        <f t="shared" si="5"/>
        <v>132</v>
      </c>
      <c r="B136" s="31" t="s">
        <v>59</v>
      </c>
      <c r="C136" s="32">
        <v>15</v>
      </c>
      <c r="D136" s="9"/>
      <c r="E136" s="98">
        <f t="shared" si="6"/>
        <v>0.10542</v>
      </c>
    </row>
    <row r="137" spans="1:5" ht="15.6" x14ac:dyDescent="0.3">
      <c r="A137" s="28">
        <f>1+A136</f>
        <v>133</v>
      </c>
      <c r="B137" s="31" t="s">
        <v>59</v>
      </c>
      <c r="C137" s="32">
        <v>18.100000000000001</v>
      </c>
      <c r="D137" s="9"/>
      <c r="E137" s="98">
        <f t="shared" si="6"/>
        <v>0.12720680000000001</v>
      </c>
    </row>
    <row r="138" spans="1:5" ht="15.6" x14ac:dyDescent="0.3">
      <c r="A138" s="28">
        <f t="shared" si="5"/>
        <v>134</v>
      </c>
      <c r="B138" s="31" t="s">
        <v>59</v>
      </c>
      <c r="C138" s="32">
        <v>14.9</v>
      </c>
      <c r="D138" s="9"/>
      <c r="E138" s="98">
        <f t="shared" si="6"/>
        <v>0.10471720000000001</v>
      </c>
    </row>
    <row r="139" spans="1:5" ht="15.6" x14ac:dyDescent="0.3">
      <c r="A139" s="28">
        <f t="shared" si="5"/>
        <v>135</v>
      </c>
      <c r="B139" s="29" t="s">
        <v>92</v>
      </c>
      <c r="C139" s="32">
        <v>17.899999999999999</v>
      </c>
      <c r="D139" s="9"/>
      <c r="E139" s="98">
        <f t="shared" si="6"/>
        <v>0.1258012</v>
      </c>
    </row>
    <row r="140" spans="1:5" ht="15.6" x14ac:dyDescent="0.3">
      <c r="A140" s="28">
        <f t="shared" si="5"/>
        <v>136</v>
      </c>
      <c r="B140" s="31" t="s">
        <v>59</v>
      </c>
      <c r="C140" s="32">
        <v>15.5</v>
      </c>
      <c r="D140" s="9"/>
      <c r="E140" s="98">
        <f t="shared" si="6"/>
        <v>0.108934</v>
      </c>
    </row>
    <row r="141" spans="1:5" ht="15.6" x14ac:dyDescent="0.3">
      <c r="A141" s="28">
        <f t="shared" si="5"/>
        <v>137</v>
      </c>
      <c r="B141" s="31" t="s">
        <v>59</v>
      </c>
      <c r="C141" s="32">
        <v>17.899999999999999</v>
      </c>
      <c r="D141" s="9"/>
      <c r="E141" s="98">
        <f t="shared" si="6"/>
        <v>0.1258012</v>
      </c>
    </row>
    <row r="142" spans="1:5" ht="18.75" customHeight="1" x14ac:dyDescent="0.3">
      <c r="A142" s="28">
        <f t="shared" si="5"/>
        <v>138</v>
      </c>
      <c r="B142" s="27" t="s">
        <v>93</v>
      </c>
      <c r="C142" s="32">
        <v>16</v>
      </c>
      <c r="D142" s="26"/>
      <c r="E142" s="98">
        <f t="shared" si="6"/>
        <v>0.11244800000000001</v>
      </c>
    </row>
    <row r="143" spans="1:5" ht="31.2" x14ac:dyDescent="0.3">
      <c r="A143" s="28">
        <f t="shared" si="5"/>
        <v>139</v>
      </c>
      <c r="B143" s="27" t="s">
        <v>94</v>
      </c>
      <c r="C143" s="32">
        <v>18.3</v>
      </c>
      <c r="D143" s="9"/>
      <c r="E143" s="98">
        <f t="shared" si="6"/>
        <v>0.12861240000000002</v>
      </c>
    </row>
    <row r="144" spans="1:5" ht="15.6" x14ac:dyDescent="0.3">
      <c r="A144" s="28">
        <f t="shared" si="5"/>
        <v>140</v>
      </c>
      <c r="B144" s="27" t="s">
        <v>95</v>
      </c>
      <c r="C144" s="32">
        <v>15.4</v>
      </c>
      <c r="D144" s="9"/>
      <c r="E144" s="98">
        <f t="shared" si="6"/>
        <v>0.10823120000000001</v>
      </c>
    </row>
    <row r="145" spans="1:5" ht="15.6" x14ac:dyDescent="0.3">
      <c r="A145" s="28">
        <f t="shared" si="5"/>
        <v>141</v>
      </c>
      <c r="B145" s="31" t="s">
        <v>59</v>
      </c>
      <c r="C145" s="32">
        <v>17.100000000000001</v>
      </c>
      <c r="D145" s="9"/>
      <c r="E145" s="98">
        <f t="shared" si="6"/>
        <v>0.12017880000000002</v>
      </c>
    </row>
    <row r="146" spans="1:5" ht="15.6" x14ac:dyDescent="0.3">
      <c r="A146" s="28">
        <f t="shared" si="5"/>
        <v>142</v>
      </c>
      <c r="B146" s="29" t="s">
        <v>96</v>
      </c>
      <c r="C146" s="32">
        <v>14.2</v>
      </c>
      <c r="D146" s="9"/>
      <c r="E146" s="98">
        <f t="shared" si="6"/>
        <v>9.97976E-2</v>
      </c>
    </row>
    <row r="147" spans="1:5" ht="15.6" x14ac:dyDescent="0.3">
      <c r="A147" s="28">
        <f t="shared" si="5"/>
        <v>143</v>
      </c>
      <c r="B147" s="31" t="s">
        <v>59</v>
      </c>
      <c r="C147" s="32">
        <v>18.2</v>
      </c>
      <c r="D147" s="9"/>
      <c r="E147" s="98">
        <f t="shared" si="6"/>
        <v>0.12790960000000001</v>
      </c>
    </row>
    <row r="148" spans="1:5" ht="15.6" x14ac:dyDescent="0.3">
      <c r="A148" s="28">
        <f t="shared" si="5"/>
        <v>144</v>
      </c>
      <c r="B148" s="31" t="s">
        <v>59</v>
      </c>
      <c r="C148" s="32">
        <v>15.3</v>
      </c>
      <c r="D148" s="9"/>
      <c r="E148" s="98">
        <f t="shared" si="6"/>
        <v>0.10752840000000001</v>
      </c>
    </row>
    <row r="149" spans="1:5" ht="15.6" x14ac:dyDescent="0.3">
      <c r="A149" s="28">
        <f t="shared" si="5"/>
        <v>145</v>
      </c>
      <c r="B149" s="31" t="s">
        <v>59</v>
      </c>
      <c r="C149" s="32">
        <v>18.5</v>
      </c>
      <c r="D149" s="9"/>
      <c r="E149" s="98">
        <f t="shared" si="6"/>
        <v>0.13001799999999999</v>
      </c>
    </row>
    <row r="150" spans="1:5" ht="15.6" x14ac:dyDescent="0.3">
      <c r="A150" s="28">
        <f t="shared" si="5"/>
        <v>146</v>
      </c>
      <c r="B150" s="31" t="s">
        <v>59</v>
      </c>
      <c r="C150" s="32">
        <v>16.399999999999999</v>
      </c>
      <c r="D150" s="9"/>
      <c r="E150" s="98">
        <f t="shared" si="6"/>
        <v>0.11525919999999999</v>
      </c>
    </row>
    <row r="151" spans="1:5" ht="15.6" x14ac:dyDescent="0.3">
      <c r="A151" s="28">
        <f t="shared" si="5"/>
        <v>147</v>
      </c>
      <c r="B151" s="31" t="s">
        <v>59</v>
      </c>
      <c r="C151" s="32">
        <v>18</v>
      </c>
      <c r="D151" s="9"/>
      <c r="E151" s="98">
        <f t="shared" si="6"/>
        <v>0.12650400000000001</v>
      </c>
    </row>
    <row r="152" spans="1:5" ht="15.6" x14ac:dyDescent="0.3">
      <c r="A152" s="28">
        <f t="shared" si="5"/>
        <v>148</v>
      </c>
      <c r="B152" s="31" t="s">
        <v>59</v>
      </c>
      <c r="C152" s="32">
        <v>16</v>
      </c>
      <c r="D152" s="9"/>
      <c r="E152" s="98">
        <f t="shared" si="6"/>
        <v>0.11244800000000001</v>
      </c>
    </row>
    <row r="153" spans="1:5" ht="15.6" x14ac:dyDescent="0.3">
      <c r="A153" s="28">
        <f t="shared" si="5"/>
        <v>149</v>
      </c>
      <c r="B153" s="31" t="s">
        <v>59</v>
      </c>
      <c r="C153" s="32">
        <v>16.5</v>
      </c>
      <c r="D153" s="9"/>
      <c r="E153" s="98">
        <f t="shared" si="6"/>
        <v>0.11596200000000001</v>
      </c>
    </row>
    <row r="154" spans="1:5" ht="15.6" x14ac:dyDescent="0.3">
      <c r="A154" s="28">
        <f t="shared" si="5"/>
        <v>150</v>
      </c>
      <c r="B154" s="29" t="s">
        <v>97</v>
      </c>
      <c r="C154" s="32">
        <v>16</v>
      </c>
      <c r="D154" s="9"/>
      <c r="E154" s="98">
        <f t="shared" si="6"/>
        <v>0.11244800000000001</v>
      </c>
    </row>
    <row r="155" spans="1:5" ht="15.6" x14ac:dyDescent="0.3">
      <c r="A155" s="28">
        <f t="shared" si="5"/>
        <v>151</v>
      </c>
      <c r="B155" s="31" t="s">
        <v>59</v>
      </c>
      <c r="C155" s="32">
        <v>13.3</v>
      </c>
      <c r="D155" s="9"/>
      <c r="E155" s="98">
        <f t="shared" si="6"/>
        <v>9.3472400000000011E-2</v>
      </c>
    </row>
    <row r="156" spans="1:5" ht="15.6" x14ac:dyDescent="0.3">
      <c r="A156" s="28">
        <f t="shared" si="5"/>
        <v>152</v>
      </c>
      <c r="B156" s="31" t="s">
        <v>59</v>
      </c>
      <c r="C156" s="32">
        <v>16</v>
      </c>
      <c r="D156" s="9"/>
      <c r="E156" s="98">
        <f t="shared" si="6"/>
        <v>0.11244800000000001</v>
      </c>
    </row>
    <row r="157" spans="1:5" ht="15.6" x14ac:dyDescent="0.3">
      <c r="A157" s="28">
        <f t="shared" si="5"/>
        <v>153</v>
      </c>
      <c r="B157" s="31" t="s">
        <v>59</v>
      </c>
      <c r="C157" s="32">
        <v>13.3</v>
      </c>
      <c r="D157" s="9"/>
      <c r="E157" s="98">
        <f t="shared" si="6"/>
        <v>9.3472400000000011E-2</v>
      </c>
    </row>
    <row r="158" spans="1:5" ht="15.6" x14ac:dyDescent="0.3">
      <c r="A158" s="28">
        <f t="shared" si="5"/>
        <v>154</v>
      </c>
      <c r="B158" s="31" t="s">
        <v>59</v>
      </c>
      <c r="C158" s="32">
        <v>16.100000000000001</v>
      </c>
      <c r="D158" s="9"/>
      <c r="E158" s="98">
        <f t="shared" si="6"/>
        <v>0.11315080000000001</v>
      </c>
    </row>
    <row r="159" spans="1:5" ht="15.6" x14ac:dyDescent="0.3">
      <c r="A159" s="28">
        <f t="shared" si="5"/>
        <v>155</v>
      </c>
      <c r="B159" s="31" t="s">
        <v>59</v>
      </c>
      <c r="C159" s="32">
        <v>15.4</v>
      </c>
      <c r="D159" s="9"/>
      <c r="E159" s="98">
        <f t="shared" si="6"/>
        <v>0.10823120000000001</v>
      </c>
    </row>
    <row r="160" spans="1:5" ht="15.6" x14ac:dyDescent="0.3">
      <c r="A160" s="28">
        <f t="shared" si="5"/>
        <v>156</v>
      </c>
      <c r="B160" s="31" t="s">
        <v>59</v>
      </c>
      <c r="C160" s="32">
        <v>17.399999999999999</v>
      </c>
      <c r="D160" s="9"/>
      <c r="E160" s="98">
        <f t="shared" si="6"/>
        <v>0.1222872</v>
      </c>
    </row>
    <row r="161" spans="1:5" ht="15.6" x14ac:dyDescent="0.3">
      <c r="A161" s="28">
        <f t="shared" si="5"/>
        <v>157</v>
      </c>
      <c r="B161" s="31" t="s">
        <v>59</v>
      </c>
      <c r="C161" s="32">
        <v>16</v>
      </c>
      <c r="D161" s="9"/>
      <c r="E161" s="98">
        <f t="shared" si="6"/>
        <v>0.11244800000000001</v>
      </c>
    </row>
    <row r="162" spans="1:5" ht="15.6" x14ac:dyDescent="0.3">
      <c r="A162" s="28">
        <f t="shared" si="5"/>
        <v>158</v>
      </c>
      <c r="B162" s="31" t="s">
        <v>59</v>
      </c>
      <c r="C162" s="32">
        <v>18.100000000000001</v>
      </c>
      <c r="D162" s="9"/>
      <c r="E162" s="98">
        <f t="shared" si="6"/>
        <v>0.12720680000000001</v>
      </c>
    </row>
    <row r="163" spans="1:5" ht="15.6" x14ac:dyDescent="0.3">
      <c r="A163" s="28">
        <f t="shared" si="5"/>
        <v>159</v>
      </c>
      <c r="B163" s="31" t="s">
        <v>59</v>
      </c>
      <c r="C163" s="32">
        <v>19.600000000000001</v>
      </c>
      <c r="D163" s="9"/>
      <c r="E163" s="98">
        <f t="shared" si="6"/>
        <v>0.1377488</v>
      </c>
    </row>
    <row r="164" spans="1:5" ht="15.6" x14ac:dyDescent="0.3">
      <c r="A164" s="28">
        <f t="shared" si="5"/>
        <v>160</v>
      </c>
      <c r="B164" s="31" t="s">
        <v>59</v>
      </c>
      <c r="C164" s="32">
        <v>16.5</v>
      </c>
      <c r="D164" s="9"/>
      <c r="E164" s="98">
        <f t="shared" si="6"/>
        <v>0.11596200000000001</v>
      </c>
    </row>
    <row r="165" spans="1:5" ht="15.6" x14ac:dyDescent="0.3">
      <c r="A165" s="28">
        <f t="shared" ref="A165:A172" si="7">1+A164</f>
        <v>161</v>
      </c>
      <c r="B165" s="31" t="s">
        <v>59</v>
      </c>
      <c r="C165" s="32">
        <v>17.600000000000001</v>
      </c>
      <c r="D165" s="9"/>
      <c r="E165" s="98">
        <f t="shared" si="6"/>
        <v>0.12369280000000002</v>
      </c>
    </row>
    <row r="166" spans="1:5" ht="15.6" x14ac:dyDescent="0.3">
      <c r="A166" s="28">
        <f t="shared" si="7"/>
        <v>162</v>
      </c>
      <c r="B166" s="31" t="s">
        <v>59</v>
      </c>
      <c r="C166" s="32">
        <v>20</v>
      </c>
      <c r="D166" s="9"/>
      <c r="E166" s="98">
        <f t="shared" si="6"/>
        <v>0.14056000000000002</v>
      </c>
    </row>
    <row r="167" spans="1:5" ht="15.6" x14ac:dyDescent="0.3">
      <c r="A167" s="28">
        <f t="shared" si="7"/>
        <v>163</v>
      </c>
      <c r="B167" s="31" t="s">
        <v>59</v>
      </c>
      <c r="C167" s="32">
        <v>19.3</v>
      </c>
      <c r="D167" s="9"/>
      <c r="E167" s="98">
        <f t="shared" si="6"/>
        <v>0.13564040000000002</v>
      </c>
    </row>
    <row r="168" spans="1:5" ht="15.6" x14ac:dyDescent="0.3">
      <c r="A168" s="28">
        <f t="shared" si="7"/>
        <v>164</v>
      </c>
      <c r="B168" s="31" t="s">
        <v>59</v>
      </c>
      <c r="C168" s="32">
        <v>15.7</v>
      </c>
      <c r="D168" s="9"/>
      <c r="E168" s="98">
        <f t="shared" si="6"/>
        <v>0.1103396</v>
      </c>
    </row>
    <row r="169" spans="1:5" ht="46.8" x14ac:dyDescent="0.3">
      <c r="A169" s="28">
        <f t="shared" si="7"/>
        <v>165</v>
      </c>
      <c r="B169" s="27" t="s">
        <v>98</v>
      </c>
      <c r="C169" s="32">
        <v>18.600000000000001</v>
      </c>
      <c r="D169" s="9"/>
      <c r="E169" s="98">
        <f t="shared" si="6"/>
        <v>0.13072080000000003</v>
      </c>
    </row>
    <row r="170" spans="1:5" ht="15.6" x14ac:dyDescent="0.3">
      <c r="A170" s="28">
        <f t="shared" si="7"/>
        <v>166</v>
      </c>
      <c r="B170" s="31" t="s">
        <v>59</v>
      </c>
      <c r="C170" s="32">
        <v>16.100000000000001</v>
      </c>
      <c r="D170" s="9"/>
      <c r="E170" s="98">
        <f t="shared" si="6"/>
        <v>0.11315080000000001</v>
      </c>
    </row>
    <row r="171" spans="1:5" ht="15.6" x14ac:dyDescent="0.3">
      <c r="A171" s="28">
        <f t="shared" si="7"/>
        <v>167</v>
      </c>
      <c r="B171" s="31" t="s">
        <v>59</v>
      </c>
      <c r="C171" s="32">
        <v>17.2</v>
      </c>
      <c r="D171" s="9"/>
      <c r="E171" s="98">
        <f t="shared" si="6"/>
        <v>0.12088160000000001</v>
      </c>
    </row>
    <row r="172" spans="1:5" ht="28.5" customHeight="1" x14ac:dyDescent="0.3">
      <c r="A172" s="28">
        <f t="shared" si="7"/>
        <v>168</v>
      </c>
      <c r="B172" s="27" t="s">
        <v>99</v>
      </c>
      <c r="C172" s="32">
        <v>15.6</v>
      </c>
      <c r="D172" s="9"/>
      <c r="E172" s="98">
        <f t="shared" si="6"/>
        <v>0.10963680000000001</v>
      </c>
    </row>
    <row r="173" spans="1:5" ht="15.6" x14ac:dyDescent="0.3">
      <c r="A173" s="28">
        <f t="shared" ref="A173:A179" si="8">1+A172</f>
        <v>169</v>
      </c>
      <c r="B173" s="31" t="s">
        <v>59</v>
      </c>
      <c r="C173" s="32">
        <v>17.100000000000001</v>
      </c>
      <c r="D173" s="9"/>
      <c r="E173" s="98">
        <f t="shared" si="6"/>
        <v>0.12017880000000002</v>
      </c>
    </row>
    <row r="174" spans="1:5" ht="15.6" x14ac:dyDescent="0.3">
      <c r="A174" s="28">
        <f t="shared" si="8"/>
        <v>170</v>
      </c>
      <c r="B174" s="31" t="s">
        <v>59</v>
      </c>
      <c r="C174" s="32">
        <v>16.100000000000001</v>
      </c>
      <c r="D174" s="9"/>
      <c r="E174" s="98">
        <f t="shared" si="6"/>
        <v>0.11315080000000001</v>
      </c>
    </row>
    <row r="175" spans="1:5" ht="15.6" x14ac:dyDescent="0.3">
      <c r="A175" s="28">
        <f t="shared" si="8"/>
        <v>171</v>
      </c>
      <c r="B175" s="31" t="s">
        <v>59</v>
      </c>
      <c r="C175" s="32">
        <v>17.100000000000001</v>
      </c>
      <c r="D175" s="9"/>
      <c r="E175" s="98">
        <f t="shared" si="6"/>
        <v>0.12017880000000002</v>
      </c>
    </row>
    <row r="176" spans="1:5" ht="15.6" x14ac:dyDescent="0.3">
      <c r="A176" s="28">
        <f t="shared" si="8"/>
        <v>172</v>
      </c>
      <c r="B176" s="31" t="s">
        <v>59</v>
      </c>
      <c r="C176" s="32">
        <v>15.9</v>
      </c>
      <c r="D176" s="9"/>
      <c r="E176" s="98">
        <f t="shared" si="6"/>
        <v>0.1117452</v>
      </c>
    </row>
    <row r="177" spans="1:5" ht="15.6" x14ac:dyDescent="0.3">
      <c r="A177" s="28">
        <f t="shared" si="8"/>
        <v>173</v>
      </c>
      <c r="B177" s="31" t="s">
        <v>59</v>
      </c>
      <c r="C177" s="32">
        <v>17.100000000000001</v>
      </c>
      <c r="D177" s="9"/>
      <c r="E177" s="98">
        <f t="shared" si="6"/>
        <v>0.12017880000000002</v>
      </c>
    </row>
    <row r="178" spans="1:5" ht="15.6" x14ac:dyDescent="0.3">
      <c r="A178" s="28">
        <f t="shared" si="8"/>
        <v>174</v>
      </c>
      <c r="B178" s="31" t="s">
        <v>59</v>
      </c>
      <c r="C178" s="32">
        <v>15.8</v>
      </c>
      <c r="D178" s="9"/>
      <c r="E178" s="98">
        <f t="shared" si="6"/>
        <v>0.11104240000000001</v>
      </c>
    </row>
    <row r="179" spans="1:5" ht="15.6" x14ac:dyDescent="0.3">
      <c r="A179" s="28">
        <f t="shared" si="8"/>
        <v>175</v>
      </c>
      <c r="B179" s="31" t="s">
        <v>59</v>
      </c>
      <c r="C179" s="32">
        <v>17.5</v>
      </c>
      <c r="D179" s="9"/>
      <c r="E179" s="98">
        <f t="shared" si="6"/>
        <v>0.12299</v>
      </c>
    </row>
    <row r="180" spans="1:5" ht="15.6" x14ac:dyDescent="0.3">
      <c r="A180" s="28">
        <f t="shared" ref="A180:A187" si="9">1+A179</f>
        <v>176</v>
      </c>
      <c r="B180" s="31" t="s">
        <v>59</v>
      </c>
      <c r="C180" s="32">
        <v>15.8</v>
      </c>
      <c r="D180" s="9"/>
      <c r="E180" s="98">
        <f t="shared" si="6"/>
        <v>0.11104240000000001</v>
      </c>
    </row>
    <row r="181" spans="1:5" ht="15.6" x14ac:dyDescent="0.3">
      <c r="A181" s="28">
        <f t="shared" si="9"/>
        <v>177</v>
      </c>
      <c r="B181" s="31" t="s">
        <v>59</v>
      </c>
      <c r="C181" s="32">
        <v>16.3</v>
      </c>
      <c r="D181" s="9"/>
      <c r="E181" s="98">
        <f t="shared" si="6"/>
        <v>0.11455640000000002</v>
      </c>
    </row>
    <row r="182" spans="1:5" ht="15.6" x14ac:dyDescent="0.3">
      <c r="A182" s="28">
        <f t="shared" si="9"/>
        <v>178</v>
      </c>
      <c r="B182" s="31" t="s">
        <v>59</v>
      </c>
      <c r="C182" s="32">
        <v>16</v>
      </c>
      <c r="D182" s="9"/>
      <c r="E182" s="98">
        <f t="shared" si="6"/>
        <v>0.11244800000000001</v>
      </c>
    </row>
    <row r="183" spans="1:5" ht="15.6" x14ac:dyDescent="0.3">
      <c r="A183" s="28">
        <f t="shared" si="9"/>
        <v>179</v>
      </c>
      <c r="B183" s="31" t="s">
        <v>59</v>
      </c>
      <c r="C183" s="32">
        <v>15.3</v>
      </c>
      <c r="D183" s="9"/>
      <c r="E183" s="98">
        <f t="shared" si="6"/>
        <v>0.10752840000000001</v>
      </c>
    </row>
    <row r="184" spans="1:5" ht="15.6" x14ac:dyDescent="0.3">
      <c r="A184" s="28">
        <f t="shared" si="9"/>
        <v>180</v>
      </c>
      <c r="B184" s="31" t="s">
        <v>59</v>
      </c>
      <c r="C184" s="32">
        <v>15.3</v>
      </c>
      <c r="D184" s="9"/>
      <c r="E184" s="98">
        <f t="shared" si="6"/>
        <v>0.10752840000000001</v>
      </c>
    </row>
    <row r="185" spans="1:5" ht="15.6" x14ac:dyDescent="0.3">
      <c r="A185" s="28">
        <f t="shared" si="9"/>
        <v>181</v>
      </c>
      <c r="B185" s="31" t="s">
        <v>59</v>
      </c>
      <c r="C185" s="32">
        <v>16.5</v>
      </c>
      <c r="D185" s="9"/>
      <c r="E185" s="98">
        <f t="shared" si="6"/>
        <v>0.11596200000000001</v>
      </c>
    </row>
    <row r="186" spans="1:5" ht="15.6" x14ac:dyDescent="0.3">
      <c r="A186" s="28">
        <f t="shared" si="9"/>
        <v>182</v>
      </c>
      <c r="B186" s="31" t="s">
        <v>59</v>
      </c>
      <c r="C186" s="32">
        <v>15</v>
      </c>
      <c r="D186" s="9"/>
      <c r="E186" s="98">
        <f t="shared" si="6"/>
        <v>0.10542</v>
      </c>
    </row>
    <row r="187" spans="1:5" ht="15.6" x14ac:dyDescent="0.3">
      <c r="A187" s="28">
        <f t="shared" si="9"/>
        <v>183</v>
      </c>
      <c r="B187" s="31" t="s">
        <v>59</v>
      </c>
      <c r="C187" s="32">
        <v>17.100000000000001</v>
      </c>
      <c r="D187" s="9"/>
      <c r="E187" s="98">
        <f t="shared" si="6"/>
        <v>0.12017880000000002</v>
      </c>
    </row>
    <row r="188" spans="1:5" ht="15.6" x14ac:dyDescent="0.3">
      <c r="A188" s="28">
        <f>1+A187</f>
        <v>184</v>
      </c>
      <c r="B188" s="31" t="s">
        <v>59</v>
      </c>
      <c r="C188" s="32">
        <v>15.8</v>
      </c>
      <c r="D188" s="9"/>
      <c r="E188" s="98">
        <f t="shared" si="6"/>
        <v>0.11104240000000001</v>
      </c>
    </row>
    <row r="189" spans="1:5" ht="15.6" x14ac:dyDescent="0.3">
      <c r="A189" s="28">
        <f t="shared" ref="A189:A196" si="10">1+A188</f>
        <v>185</v>
      </c>
      <c r="B189" s="31" t="s">
        <v>59</v>
      </c>
      <c r="C189" s="32">
        <v>16.5</v>
      </c>
      <c r="D189" s="9"/>
      <c r="E189" s="98">
        <f t="shared" si="6"/>
        <v>0.11596200000000001</v>
      </c>
    </row>
    <row r="190" spans="1:5" ht="15.6" x14ac:dyDescent="0.3">
      <c r="A190" s="28">
        <f t="shared" si="10"/>
        <v>186</v>
      </c>
      <c r="B190" s="31" t="s">
        <v>59</v>
      </c>
      <c r="C190" s="32">
        <v>15.8</v>
      </c>
      <c r="D190" s="9"/>
      <c r="E190" s="98">
        <f t="shared" si="6"/>
        <v>0.11104240000000001</v>
      </c>
    </row>
    <row r="191" spans="1:5" ht="15.6" x14ac:dyDescent="0.3">
      <c r="A191" s="28">
        <f t="shared" si="10"/>
        <v>187</v>
      </c>
      <c r="B191" s="31" t="s">
        <v>59</v>
      </c>
      <c r="C191" s="32">
        <v>16</v>
      </c>
      <c r="D191" s="9"/>
      <c r="E191" s="98">
        <f t="shared" si="6"/>
        <v>0.11244800000000001</v>
      </c>
    </row>
    <row r="192" spans="1:5" ht="15.6" x14ac:dyDescent="0.3">
      <c r="A192" s="28">
        <f t="shared" si="10"/>
        <v>188</v>
      </c>
      <c r="B192" s="31" t="s">
        <v>59</v>
      </c>
      <c r="C192" s="32">
        <v>16.600000000000001</v>
      </c>
      <c r="D192" s="9"/>
      <c r="E192" s="98">
        <f t="shared" si="6"/>
        <v>0.11666480000000001</v>
      </c>
    </row>
    <row r="193" spans="1:7" ht="31.2" x14ac:dyDescent="0.3">
      <c r="A193" s="28">
        <f t="shared" si="10"/>
        <v>189</v>
      </c>
      <c r="B193" s="27" t="s">
        <v>100</v>
      </c>
      <c r="C193" s="32">
        <v>16.100000000000001</v>
      </c>
      <c r="D193" s="9"/>
      <c r="E193" s="98">
        <f t="shared" si="6"/>
        <v>0.11315080000000001</v>
      </c>
    </row>
    <row r="194" spans="1:7" ht="15.6" x14ac:dyDescent="0.3">
      <c r="A194" s="28">
        <f t="shared" si="10"/>
        <v>190</v>
      </c>
      <c r="B194" s="31" t="s">
        <v>59</v>
      </c>
      <c r="C194" s="32">
        <v>16.7</v>
      </c>
      <c r="D194" s="9"/>
      <c r="E194" s="98">
        <f t="shared" si="6"/>
        <v>0.1173676</v>
      </c>
    </row>
    <row r="195" spans="1:7" ht="15.6" x14ac:dyDescent="0.3">
      <c r="A195" s="28">
        <f t="shared" si="10"/>
        <v>191</v>
      </c>
      <c r="B195" s="31" t="s">
        <v>59</v>
      </c>
      <c r="C195" s="32">
        <v>18.2</v>
      </c>
      <c r="D195" s="9"/>
      <c r="E195" s="98">
        <f t="shared" si="6"/>
        <v>0.12790960000000001</v>
      </c>
    </row>
    <row r="196" spans="1:7" ht="15.6" x14ac:dyDescent="0.3">
      <c r="A196" s="28">
        <f t="shared" si="10"/>
        <v>192</v>
      </c>
      <c r="B196" s="31" t="s">
        <v>59</v>
      </c>
      <c r="C196" s="32">
        <v>15.9</v>
      </c>
      <c r="D196" s="9"/>
      <c r="E196" s="98">
        <f t="shared" si="6"/>
        <v>0.1117452</v>
      </c>
    </row>
    <row r="197" spans="1:7" ht="15.6" x14ac:dyDescent="0.3">
      <c r="A197" s="28">
        <f>1+A196</f>
        <v>193</v>
      </c>
      <c r="B197" s="31" t="s">
        <v>59</v>
      </c>
      <c r="C197" s="32">
        <v>18.600000000000001</v>
      </c>
      <c r="D197" s="9"/>
      <c r="E197" s="98">
        <f t="shared" si="6"/>
        <v>0.13072080000000003</v>
      </c>
    </row>
    <row r="198" spans="1:7" ht="15.6" x14ac:dyDescent="0.3">
      <c r="A198" s="28">
        <f t="shared" ref="A198:A203" si="11">1+A197</f>
        <v>194</v>
      </c>
      <c r="B198" s="31" t="s">
        <v>59</v>
      </c>
      <c r="C198" s="32">
        <v>15.8</v>
      </c>
      <c r="D198" s="9"/>
      <c r="E198" s="98">
        <f t="shared" ref="E198:E204" si="12">0.007028*C198</f>
        <v>0.11104240000000001</v>
      </c>
    </row>
    <row r="199" spans="1:7" ht="15.6" x14ac:dyDescent="0.3">
      <c r="A199" s="28">
        <f t="shared" si="11"/>
        <v>195</v>
      </c>
      <c r="B199" s="31" t="s">
        <v>59</v>
      </c>
      <c r="C199" s="32">
        <v>17.399999999999999</v>
      </c>
      <c r="D199" s="9"/>
      <c r="E199" s="98">
        <f t="shared" si="12"/>
        <v>0.1222872</v>
      </c>
    </row>
    <row r="200" spans="1:7" ht="15.6" x14ac:dyDescent="0.3">
      <c r="A200" s="28">
        <f t="shared" si="11"/>
        <v>196</v>
      </c>
      <c r="B200" s="31" t="s">
        <v>59</v>
      </c>
      <c r="C200" s="32">
        <v>15.7</v>
      </c>
      <c r="D200" s="9"/>
      <c r="E200" s="98">
        <f t="shared" si="12"/>
        <v>0.1103396</v>
      </c>
    </row>
    <row r="201" spans="1:7" ht="15.6" x14ac:dyDescent="0.3">
      <c r="A201" s="28">
        <f t="shared" si="11"/>
        <v>197</v>
      </c>
      <c r="B201" s="29" t="s">
        <v>101</v>
      </c>
      <c r="C201" s="32">
        <v>16.899999999999999</v>
      </c>
      <c r="D201" s="9"/>
      <c r="E201" s="98">
        <f t="shared" si="12"/>
        <v>0.1187732</v>
      </c>
    </row>
    <row r="202" spans="1:7" ht="15.6" x14ac:dyDescent="0.3">
      <c r="A202" s="28">
        <f t="shared" si="11"/>
        <v>198</v>
      </c>
      <c r="B202" s="31" t="s">
        <v>59</v>
      </c>
      <c r="C202" s="32">
        <v>16.100000000000001</v>
      </c>
      <c r="D202" s="9"/>
      <c r="E202" s="98">
        <f t="shared" si="12"/>
        <v>0.11315080000000001</v>
      </c>
    </row>
    <row r="203" spans="1:7" ht="15.6" x14ac:dyDescent="0.3">
      <c r="A203" s="28">
        <f t="shared" si="11"/>
        <v>199</v>
      </c>
      <c r="B203" s="31" t="s">
        <v>59</v>
      </c>
      <c r="C203" s="32">
        <v>16.2</v>
      </c>
      <c r="D203" s="9"/>
      <c r="E203" s="98">
        <f t="shared" si="12"/>
        <v>0.1138536</v>
      </c>
    </row>
    <row r="204" spans="1:7" ht="15.6" x14ac:dyDescent="0.3">
      <c r="A204" s="28">
        <f>1+A203</f>
        <v>200</v>
      </c>
      <c r="B204" s="31" t="s">
        <v>59</v>
      </c>
      <c r="C204" s="32">
        <v>19</v>
      </c>
      <c r="D204" s="9"/>
      <c r="E204" s="98">
        <f t="shared" si="12"/>
        <v>0.13353200000000001</v>
      </c>
    </row>
    <row r="205" spans="1:7" ht="18" x14ac:dyDescent="0.35">
      <c r="A205" s="9"/>
      <c r="B205" s="96" t="s">
        <v>0</v>
      </c>
      <c r="C205" s="97">
        <f>SUM(C5:C204)</f>
        <v>3476.3000000000011</v>
      </c>
      <c r="D205" s="9"/>
      <c r="E205" s="74">
        <f>SUM(E5:E204)</f>
        <v>24.431436399999999</v>
      </c>
      <c r="G205" s="92"/>
    </row>
    <row r="208" spans="1:7" ht="62.4" x14ac:dyDescent="0.3">
      <c r="A208" s="4" t="s">
        <v>103</v>
      </c>
      <c r="B208" s="33" t="s">
        <v>104</v>
      </c>
      <c r="C208" s="3" t="s">
        <v>105</v>
      </c>
      <c r="D208" s="3" t="s">
        <v>106</v>
      </c>
      <c r="E208" s="3" t="s">
        <v>1786</v>
      </c>
    </row>
    <row r="209" spans="1:6" ht="18" x14ac:dyDescent="0.35">
      <c r="A209" s="34">
        <v>1902719</v>
      </c>
      <c r="B209" s="35"/>
      <c r="C209" s="62">
        <v>435.73200000000003</v>
      </c>
      <c r="D209" s="62">
        <v>482.09500000000003</v>
      </c>
      <c r="E209" s="48">
        <f>D209-C209</f>
        <v>46.363</v>
      </c>
      <c r="F209" s="84"/>
    </row>
    <row r="210" spans="1:6" ht="15.6" x14ac:dyDescent="0.3">
      <c r="A210" s="36"/>
      <c r="B210" s="37"/>
      <c r="C210" s="38"/>
      <c r="D210" s="38"/>
      <c r="E210" s="38"/>
    </row>
    <row r="211" spans="1:6" ht="20.25" customHeight="1" x14ac:dyDescent="0.35">
      <c r="A211" s="294" t="s">
        <v>109</v>
      </c>
      <c r="B211" s="294"/>
      <c r="C211" s="294"/>
      <c r="D211" s="294"/>
      <c r="E211" s="39">
        <f>C205</f>
        <v>3476.3000000000011</v>
      </c>
    </row>
    <row r="212" spans="1:6" ht="20.25" customHeight="1" x14ac:dyDescent="0.35">
      <c r="A212" s="83" t="s">
        <v>2555</v>
      </c>
      <c r="B212" s="83"/>
      <c r="C212" s="83"/>
      <c r="D212" s="83"/>
      <c r="E212" s="39">
        <v>3120.7</v>
      </c>
    </row>
    <row r="213" spans="1:6" ht="28.5" customHeight="1" x14ac:dyDescent="0.35">
      <c r="A213" s="295" t="s">
        <v>107</v>
      </c>
      <c r="B213" s="295"/>
      <c r="C213" s="295"/>
      <c r="D213" s="295"/>
      <c r="E213" s="40">
        <f>E209/(E211+E212)</f>
        <v>7.0278914658177946E-3</v>
      </c>
    </row>
    <row r="214" spans="1:6" ht="28.5" customHeight="1" x14ac:dyDescent="0.35">
      <c r="A214" s="44" t="s">
        <v>1187</v>
      </c>
      <c r="B214" s="44"/>
      <c r="C214" s="44"/>
      <c r="D214" s="44"/>
      <c r="E214" s="47">
        <f>'ТЭ МЖД'!F537</f>
        <v>2944.5</v>
      </c>
    </row>
    <row r="215" spans="1:6" ht="28.5" customHeight="1" x14ac:dyDescent="0.35">
      <c r="A215" s="295" t="s">
        <v>108</v>
      </c>
      <c r="B215" s="295"/>
      <c r="C215" s="295"/>
      <c r="D215" s="295"/>
      <c r="E215" s="53">
        <f>E213*E214</f>
        <v>20.693626421100497</v>
      </c>
    </row>
  </sheetData>
  <autoFilter ref="A4:E204"/>
  <mergeCells count="5">
    <mergeCell ref="B1:E1"/>
    <mergeCell ref="A211:D211"/>
    <mergeCell ref="A213:D213"/>
    <mergeCell ref="A215:D215"/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38"/>
  <sheetViews>
    <sheetView tabSelected="1" topLeftCell="A504" workbookViewId="0">
      <selection activeCell="C515" sqref="C7:C515"/>
    </sheetView>
  </sheetViews>
  <sheetFormatPr defaultColWidth="9" defaultRowHeight="11.4" customHeight="1" x14ac:dyDescent="0.3"/>
  <cols>
    <col min="1" max="1" width="11.44140625" style="82" customWidth="1"/>
    <col min="2" max="2" width="4.88671875" style="82" customWidth="1"/>
    <col min="3" max="3" width="15.5546875" style="82" customWidth="1"/>
    <col min="4" max="4" width="12.109375" style="82" customWidth="1"/>
    <col min="5" max="5" width="12.33203125" style="82" customWidth="1"/>
    <col min="6" max="6" width="18.5546875" style="82" customWidth="1"/>
    <col min="7" max="10" width="16" style="82" customWidth="1"/>
    <col min="11" max="11" width="11.44140625" customWidth="1"/>
    <col min="12" max="12" width="16.109375" customWidth="1"/>
    <col min="13" max="13" width="17.33203125" customWidth="1"/>
  </cols>
  <sheetData>
    <row r="1" spans="1:14" ht="15" customHeight="1" x14ac:dyDescent="0.3">
      <c r="A1" s="307" t="s">
        <v>45</v>
      </c>
      <c r="B1" s="308"/>
      <c r="C1" s="308"/>
      <c r="D1" s="308"/>
      <c r="E1" s="308"/>
      <c r="F1" s="308"/>
      <c r="G1" s="308"/>
      <c r="H1" s="308"/>
      <c r="I1" s="308"/>
      <c r="J1" s="309"/>
    </row>
    <row r="2" spans="1:14" ht="15.75" customHeight="1" thickBot="1" x14ac:dyDescent="0.35">
      <c r="A2" s="280"/>
      <c r="B2" s="281"/>
      <c r="C2" s="281"/>
      <c r="D2" s="281"/>
      <c r="E2" s="281"/>
      <c r="F2" s="281"/>
      <c r="G2" s="281"/>
      <c r="H2" s="281"/>
      <c r="I2" s="281"/>
      <c r="J2" s="282"/>
    </row>
    <row r="3" spans="1:14" ht="16.5" customHeight="1" thickBot="1" x14ac:dyDescent="0.35">
      <c r="A3" s="310" t="s">
        <v>46</v>
      </c>
      <c r="B3" s="311"/>
      <c r="C3" s="312"/>
      <c r="D3" s="310" t="s">
        <v>47</v>
      </c>
      <c r="E3" s="312"/>
      <c r="F3" s="287" t="s">
        <v>2585</v>
      </c>
      <c r="G3" s="313"/>
      <c r="H3" s="287" t="s">
        <v>1177</v>
      </c>
      <c r="I3" s="313"/>
      <c r="J3"/>
    </row>
    <row r="4" spans="1:14" ht="16.5" customHeight="1" thickBot="1" x14ac:dyDescent="0.35">
      <c r="A4" s="314" t="s">
        <v>1178</v>
      </c>
      <c r="B4" s="315"/>
      <c r="C4" s="316"/>
      <c r="D4" s="317" t="s">
        <v>1320</v>
      </c>
      <c r="E4" s="318"/>
      <c r="F4" s="285"/>
      <c r="G4" s="286"/>
      <c r="H4" s="285"/>
      <c r="I4" s="286"/>
      <c r="J4"/>
    </row>
    <row r="5" spans="1:14" ht="15.75" customHeight="1" thickBot="1" x14ac:dyDescent="0.35">
      <c r="A5" s="274" t="s">
        <v>49</v>
      </c>
      <c r="B5" s="138"/>
      <c r="C5" s="274" t="s">
        <v>113</v>
      </c>
      <c r="D5" s="274" t="s">
        <v>13</v>
      </c>
      <c r="E5" s="274" t="s">
        <v>11</v>
      </c>
      <c r="F5" s="274" t="s">
        <v>1179</v>
      </c>
      <c r="G5" s="274" t="s">
        <v>1180</v>
      </c>
      <c r="H5" s="274" t="s">
        <v>1181</v>
      </c>
      <c r="I5" s="284" t="s">
        <v>1795</v>
      </c>
      <c r="J5"/>
    </row>
    <row r="6" spans="1:14" ht="42.75" customHeight="1" thickBot="1" x14ac:dyDescent="0.35">
      <c r="A6" s="275"/>
      <c r="B6" s="139"/>
      <c r="C6" s="275"/>
      <c r="D6" s="275"/>
      <c r="E6" s="275"/>
      <c r="F6" s="275"/>
      <c r="G6" s="275"/>
      <c r="H6" s="275"/>
      <c r="I6" s="292"/>
      <c r="J6" s="85" t="s">
        <v>1796</v>
      </c>
      <c r="K6" s="86" t="s">
        <v>1791</v>
      </c>
    </row>
    <row r="7" spans="1:14" ht="16.2" thickBot="1" x14ac:dyDescent="0.35">
      <c r="A7" s="80" t="s">
        <v>57</v>
      </c>
      <c r="B7" s="63">
        <v>1</v>
      </c>
      <c r="C7" s="80"/>
      <c r="D7" s="80" t="s">
        <v>1321</v>
      </c>
      <c r="E7" s="80" t="s">
        <v>1182</v>
      </c>
      <c r="F7" s="194">
        <v>32.112299999999998</v>
      </c>
      <c r="G7" s="194">
        <v>33.449800000000003</v>
      </c>
      <c r="H7" s="76">
        <f>G7-F7</f>
        <v>1.3375000000000057</v>
      </c>
      <c r="I7" s="59"/>
      <c r="J7" s="87">
        <v>61</v>
      </c>
      <c r="K7" s="88"/>
      <c r="M7" s="102"/>
      <c r="N7" s="102">
        <f t="shared" ref="N7:N15" si="0">G7</f>
        <v>33.449800000000003</v>
      </c>
    </row>
    <row r="8" spans="1:14" ht="19.5" customHeight="1" thickBot="1" x14ac:dyDescent="0.35">
      <c r="A8" s="80" t="s">
        <v>114</v>
      </c>
      <c r="B8" s="63">
        <v>1</v>
      </c>
      <c r="C8" s="80"/>
      <c r="D8" s="80" t="s">
        <v>1322</v>
      </c>
      <c r="E8" s="80" t="s">
        <v>1182</v>
      </c>
      <c r="F8" s="194">
        <v>24.2089</v>
      </c>
      <c r="G8" s="194">
        <v>25.2515</v>
      </c>
      <c r="H8" s="76">
        <f t="shared" ref="H8:H71" si="1">G8-F8</f>
        <v>1.0426000000000002</v>
      </c>
      <c r="I8" s="59"/>
      <c r="J8" s="45">
        <v>41</v>
      </c>
      <c r="K8" s="88"/>
      <c r="M8" s="102"/>
      <c r="N8" s="102">
        <f t="shared" si="0"/>
        <v>25.2515</v>
      </c>
    </row>
    <row r="9" spans="1:14" ht="20.25" customHeight="1" thickBot="1" x14ac:dyDescent="0.35">
      <c r="A9" s="80" t="s">
        <v>56</v>
      </c>
      <c r="B9" s="63">
        <v>1</v>
      </c>
      <c r="C9" s="80"/>
      <c r="D9" s="80" t="s">
        <v>1323</v>
      </c>
      <c r="E9" s="80" t="s">
        <v>1182</v>
      </c>
      <c r="F9" s="194">
        <v>20.9803</v>
      </c>
      <c r="G9" s="194">
        <v>21.9818</v>
      </c>
      <c r="H9" s="76">
        <f t="shared" si="1"/>
        <v>1.0015000000000001</v>
      </c>
      <c r="I9" s="59"/>
      <c r="J9" s="2">
        <v>41.1</v>
      </c>
      <c r="K9" s="88"/>
      <c r="M9" s="102"/>
      <c r="N9" s="102">
        <f t="shared" si="0"/>
        <v>21.9818</v>
      </c>
    </row>
    <row r="10" spans="1:14" ht="21" customHeight="1" thickBot="1" x14ac:dyDescent="0.35">
      <c r="A10" s="80" t="s">
        <v>115</v>
      </c>
      <c r="B10" s="63">
        <v>1</v>
      </c>
      <c r="C10" s="80"/>
      <c r="D10" s="80" t="s">
        <v>1324</v>
      </c>
      <c r="E10" s="80" t="s">
        <v>1182</v>
      </c>
      <c r="F10" s="194">
        <v>32.040799999999997</v>
      </c>
      <c r="G10" s="194">
        <v>33.479300000000002</v>
      </c>
      <c r="H10" s="76">
        <f t="shared" si="1"/>
        <v>1.4385000000000048</v>
      </c>
      <c r="I10" s="59"/>
      <c r="J10" s="45">
        <v>65</v>
      </c>
      <c r="K10" s="88"/>
      <c r="N10" s="102">
        <f t="shared" si="0"/>
        <v>33.479300000000002</v>
      </c>
    </row>
    <row r="11" spans="1:14" ht="16.2" thickBot="1" x14ac:dyDescent="0.35">
      <c r="A11" s="80" t="s">
        <v>116</v>
      </c>
      <c r="B11" s="63">
        <v>1</v>
      </c>
      <c r="C11" s="80"/>
      <c r="D11" s="80" t="s">
        <v>1325</v>
      </c>
      <c r="E11" s="80" t="s">
        <v>1182</v>
      </c>
      <c r="F11" s="194">
        <v>30.999300000000002</v>
      </c>
      <c r="G11" s="194">
        <v>32.793100000000003</v>
      </c>
      <c r="H11" s="76">
        <f t="shared" si="1"/>
        <v>1.7938000000000009</v>
      </c>
      <c r="I11" s="59"/>
      <c r="J11" s="2">
        <v>65.3</v>
      </c>
      <c r="K11" s="88"/>
      <c r="N11" s="102">
        <f t="shared" si="0"/>
        <v>32.793100000000003</v>
      </c>
    </row>
    <row r="12" spans="1:14" ht="16.2" thickBot="1" x14ac:dyDescent="0.35">
      <c r="A12" s="63" t="s">
        <v>117</v>
      </c>
      <c r="B12" s="63">
        <v>1</v>
      </c>
      <c r="C12" s="63"/>
      <c r="D12" s="63" t="s">
        <v>1326</v>
      </c>
      <c r="E12" s="63" t="s">
        <v>1182</v>
      </c>
      <c r="F12" s="194">
        <v>17.889099999999999</v>
      </c>
      <c r="G12" s="194">
        <v>18.3385</v>
      </c>
      <c r="H12" s="76">
        <f t="shared" si="1"/>
        <v>0.44940000000000069</v>
      </c>
      <c r="I12" s="59"/>
      <c r="J12" s="46">
        <v>40.799999999999997</v>
      </c>
      <c r="K12" s="145"/>
      <c r="L12" s="64"/>
      <c r="M12" s="64"/>
      <c r="N12" s="102">
        <f t="shared" si="0"/>
        <v>18.3385</v>
      </c>
    </row>
    <row r="13" spans="1:14" ht="16.2" thickBot="1" x14ac:dyDescent="0.35">
      <c r="A13" s="80" t="s">
        <v>118</v>
      </c>
      <c r="B13" s="63">
        <v>1</v>
      </c>
      <c r="C13" s="80"/>
      <c r="D13" s="80" t="s">
        <v>1327</v>
      </c>
      <c r="E13" s="80" t="s">
        <v>1182</v>
      </c>
      <c r="F13" s="194">
        <v>20.346499999999999</v>
      </c>
      <c r="G13" s="194">
        <v>21.4955</v>
      </c>
      <c r="H13" s="76">
        <f t="shared" si="1"/>
        <v>1.1490000000000009</v>
      </c>
      <c r="I13" s="59"/>
      <c r="J13" s="2">
        <v>40.9</v>
      </c>
      <c r="K13" s="88"/>
      <c r="N13" s="102">
        <f t="shared" si="0"/>
        <v>21.4955</v>
      </c>
    </row>
    <row r="14" spans="1:14" ht="16.2" thickBot="1" x14ac:dyDescent="0.35">
      <c r="A14" s="80" t="s">
        <v>119</v>
      </c>
      <c r="B14" s="63">
        <v>1</v>
      </c>
      <c r="C14" s="80"/>
      <c r="D14" s="80" t="s">
        <v>1328</v>
      </c>
      <c r="E14" s="80" t="s">
        <v>1182</v>
      </c>
      <c r="F14" s="194">
        <v>27.2942</v>
      </c>
      <c r="G14" s="194">
        <v>27.860199999999999</v>
      </c>
      <c r="H14" s="76">
        <f t="shared" si="1"/>
        <v>0.56599999999999895</v>
      </c>
      <c r="I14" s="59"/>
      <c r="J14" s="2">
        <v>64.400000000000006</v>
      </c>
      <c r="K14" s="88"/>
      <c r="N14" s="102">
        <f t="shared" si="0"/>
        <v>27.860199999999999</v>
      </c>
    </row>
    <row r="15" spans="1:14" ht="16.2" thickBot="1" x14ac:dyDescent="0.35">
      <c r="A15" s="80" t="s">
        <v>120</v>
      </c>
      <c r="B15" s="63">
        <v>1</v>
      </c>
      <c r="C15" s="80"/>
      <c r="D15" s="80" t="s">
        <v>1329</v>
      </c>
      <c r="E15" s="80" t="s">
        <v>1182</v>
      </c>
      <c r="F15" s="194">
        <v>27.2164</v>
      </c>
      <c r="G15" s="194">
        <v>28.5335</v>
      </c>
      <c r="H15" s="76">
        <f t="shared" si="1"/>
        <v>1.3170999999999999</v>
      </c>
      <c r="I15" s="59"/>
      <c r="J15" s="2">
        <v>65.599999999999994</v>
      </c>
      <c r="K15" s="88"/>
      <c r="N15" s="102">
        <f t="shared" si="0"/>
        <v>28.5335</v>
      </c>
    </row>
    <row r="16" spans="1:14" ht="16.2" thickBot="1" x14ac:dyDescent="0.35">
      <c r="A16" s="80" t="s">
        <v>121</v>
      </c>
      <c r="B16" s="63">
        <v>1</v>
      </c>
      <c r="C16" s="80"/>
      <c r="D16" s="80" t="s">
        <v>1330</v>
      </c>
      <c r="E16" s="80" t="s">
        <v>1182</v>
      </c>
      <c r="F16" s="194">
        <v>18.346299999999999</v>
      </c>
      <c r="G16" s="194">
        <v>19.3569</v>
      </c>
      <c r="H16" s="76">
        <f t="shared" si="1"/>
        <v>1.0106000000000002</v>
      </c>
      <c r="I16" s="59"/>
      <c r="J16" s="2">
        <v>40.9</v>
      </c>
      <c r="K16" s="88"/>
      <c r="N16" s="102">
        <f t="shared" ref="N16:N70" si="2">G16</f>
        <v>19.3569</v>
      </c>
    </row>
    <row r="17" spans="1:14" ht="16.2" thickBot="1" x14ac:dyDescent="0.35">
      <c r="A17" s="80" t="s">
        <v>122</v>
      </c>
      <c r="B17" s="63">
        <v>1</v>
      </c>
      <c r="C17" s="80"/>
      <c r="D17" s="80" t="s">
        <v>1331</v>
      </c>
      <c r="E17" s="80" t="s">
        <v>1182</v>
      </c>
      <c r="F17" s="194">
        <v>16.848600000000001</v>
      </c>
      <c r="G17" s="194">
        <v>17.3216</v>
      </c>
      <c r="H17" s="76">
        <f t="shared" si="1"/>
        <v>0.47299999999999898</v>
      </c>
      <c r="I17" s="59"/>
      <c r="J17" s="2">
        <v>40.9</v>
      </c>
      <c r="K17" s="88"/>
      <c r="N17" s="102">
        <f t="shared" si="2"/>
        <v>17.3216</v>
      </c>
    </row>
    <row r="18" spans="1:14" ht="16.2" thickBot="1" x14ac:dyDescent="0.35">
      <c r="A18" s="80" t="s">
        <v>123</v>
      </c>
      <c r="B18" s="63">
        <v>1</v>
      </c>
      <c r="C18" s="80"/>
      <c r="D18" s="80" t="s">
        <v>1332</v>
      </c>
      <c r="E18" s="80" t="s">
        <v>1182</v>
      </c>
      <c r="F18" s="194">
        <v>21.601900000000001</v>
      </c>
      <c r="G18" s="194">
        <v>22.383900000000001</v>
      </c>
      <c r="H18" s="76">
        <f t="shared" si="1"/>
        <v>0.78200000000000003</v>
      </c>
      <c r="I18" s="59"/>
      <c r="J18" s="2">
        <v>64.400000000000006</v>
      </c>
      <c r="K18" s="88"/>
      <c r="N18" s="102">
        <f t="shared" si="2"/>
        <v>22.383900000000001</v>
      </c>
    </row>
    <row r="19" spans="1:14" ht="16.2" thickBot="1" x14ac:dyDescent="0.35">
      <c r="A19" s="80" t="s">
        <v>124</v>
      </c>
      <c r="B19" s="63">
        <v>1</v>
      </c>
      <c r="C19" s="80"/>
      <c r="D19" s="80" t="s">
        <v>1333</v>
      </c>
      <c r="E19" s="80" t="s">
        <v>1182</v>
      </c>
      <c r="F19" s="194">
        <v>29.043399999999998</v>
      </c>
      <c r="G19" s="194">
        <v>30.734300000000001</v>
      </c>
      <c r="H19" s="76">
        <f t="shared" si="1"/>
        <v>1.6909000000000027</v>
      </c>
      <c r="I19" s="59"/>
      <c r="J19" s="2">
        <v>65.5</v>
      </c>
      <c r="K19" s="88"/>
      <c r="N19" s="102">
        <f t="shared" si="2"/>
        <v>30.734300000000001</v>
      </c>
    </row>
    <row r="20" spans="1:14" ht="16.2" thickBot="1" x14ac:dyDescent="0.35">
      <c r="A20" s="80" t="s">
        <v>125</v>
      </c>
      <c r="B20" s="63">
        <v>1</v>
      </c>
      <c r="C20" s="80"/>
      <c r="D20" s="80" t="s">
        <v>1334</v>
      </c>
      <c r="E20" s="80" t="s">
        <v>1182</v>
      </c>
      <c r="F20" s="194">
        <v>15.488799999999999</v>
      </c>
      <c r="G20" s="194">
        <v>15.769299999999999</v>
      </c>
      <c r="H20" s="76">
        <f t="shared" si="1"/>
        <v>0.28049999999999997</v>
      </c>
      <c r="I20" s="59"/>
      <c r="J20" s="45">
        <v>41</v>
      </c>
      <c r="K20" s="88"/>
      <c r="N20" s="102">
        <f t="shared" si="2"/>
        <v>15.769299999999999</v>
      </c>
    </row>
    <row r="21" spans="1:14" ht="16.2" thickBot="1" x14ac:dyDescent="0.35">
      <c r="A21" s="80" t="s">
        <v>126</v>
      </c>
      <c r="B21" s="63">
        <v>1</v>
      </c>
      <c r="C21" s="80"/>
      <c r="D21" s="80" t="s">
        <v>1335</v>
      </c>
      <c r="E21" s="80" t="s">
        <v>1182</v>
      </c>
      <c r="F21" s="194">
        <v>14.716699999999999</v>
      </c>
      <c r="G21" s="194">
        <v>15.5158</v>
      </c>
      <c r="H21" s="76">
        <f t="shared" si="1"/>
        <v>0.79910000000000103</v>
      </c>
      <c r="I21" s="59"/>
      <c r="J21" s="2">
        <v>40.9</v>
      </c>
      <c r="K21" s="88"/>
      <c r="N21" s="102">
        <f t="shared" si="2"/>
        <v>15.5158</v>
      </c>
    </row>
    <row r="22" spans="1:14" ht="16.2" thickBot="1" x14ac:dyDescent="0.35">
      <c r="A22" s="80" t="s">
        <v>127</v>
      </c>
      <c r="B22" s="63">
        <v>1</v>
      </c>
      <c r="C22" s="80"/>
      <c r="D22" s="80" t="s">
        <v>1336</v>
      </c>
      <c r="E22" s="80" t="s">
        <v>1182</v>
      </c>
      <c r="F22" s="194">
        <v>26.7623</v>
      </c>
      <c r="G22" s="194">
        <v>28.051400000000001</v>
      </c>
      <c r="H22" s="76">
        <f t="shared" si="1"/>
        <v>1.2891000000000012</v>
      </c>
      <c r="I22" s="59"/>
      <c r="J22" s="2">
        <v>64.400000000000006</v>
      </c>
      <c r="K22" s="88"/>
      <c r="N22" s="102">
        <f t="shared" si="2"/>
        <v>28.051400000000001</v>
      </c>
    </row>
    <row r="23" spans="1:14" ht="16.2" thickBot="1" x14ac:dyDescent="0.35">
      <c r="A23" s="80" t="s">
        <v>128</v>
      </c>
      <c r="B23" s="63">
        <v>1</v>
      </c>
      <c r="C23" s="80"/>
      <c r="D23" s="80" t="s">
        <v>1337</v>
      </c>
      <c r="E23" s="80" t="s">
        <v>1182</v>
      </c>
      <c r="F23" s="194">
        <v>26.841000000000001</v>
      </c>
      <c r="G23" s="194">
        <v>28.081199999999999</v>
      </c>
      <c r="H23" s="76">
        <f t="shared" si="1"/>
        <v>1.240199999999998</v>
      </c>
      <c r="I23" s="59"/>
      <c r="J23" s="2">
        <v>65.7</v>
      </c>
      <c r="K23" s="88"/>
      <c r="N23" s="102">
        <f t="shared" si="2"/>
        <v>28.081199999999999</v>
      </c>
    </row>
    <row r="24" spans="1:14" ht="16.2" thickBot="1" x14ac:dyDescent="0.35">
      <c r="A24" s="80" t="s">
        <v>129</v>
      </c>
      <c r="B24" s="63">
        <v>1</v>
      </c>
      <c r="C24" s="80"/>
      <c r="D24" s="80" t="s">
        <v>1338</v>
      </c>
      <c r="E24" s="80" t="s">
        <v>1182</v>
      </c>
      <c r="F24" s="194">
        <v>15.764099999999999</v>
      </c>
      <c r="G24" s="194">
        <v>16.564699999999998</v>
      </c>
      <c r="H24" s="76">
        <f t="shared" si="1"/>
        <v>0.80059999999999931</v>
      </c>
      <c r="I24" s="59"/>
      <c r="J24" s="2">
        <v>40.6</v>
      </c>
      <c r="K24" s="88"/>
      <c r="N24" s="102">
        <f t="shared" si="2"/>
        <v>16.564699999999998</v>
      </c>
    </row>
    <row r="25" spans="1:14" ht="16.2" thickBot="1" x14ac:dyDescent="0.35">
      <c r="A25" s="80" t="s">
        <v>130</v>
      </c>
      <c r="B25" s="63">
        <v>1</v>
      </c>
      <c r="C25" s="80"/>
      <c r="D25" s="80" t="s">
        <v>1339</v>
      </c>
      <c r="E25" s="80" t="s">
        <v>1182</v>
      </c>
      <c r="F25" s="194">
        <v>14.490399999999999</v>
      </c>
      <c r="G25" s="194">
        <v>15.2418</v>
      </c>
      <c r="H25" s="76">
        <f t="shared" si="1"/>
        <v>0.75140000000000029</v>
      </c>
      <c r="I25" s="59"/>
      <c r="J25" s="2">
        <v>41.1</v>
      </c>
      <c r="K25" s="88"/>
      <c r="N25" s="102">
        <f t="shared" si="2"/>
        <v>15.2418</v>
      </c>
    </row>
    <row r="26" spans="1:14" ht="16.2" thickBot="1" x14ac:dyDescent="0.35">
      <c r="A26" s="80" t="s">
        <v>131</v>
      </c>
      <c r="B26" s="63">
        <v>1</v>
      </c>
      <c r="C26" s="80"/>
      <c r="D26" s="80" t="s">
        <v>1340</v>
      </c>
      <c r="E26" s="80" t="s">
        <v>1182</v>
      </c>
      <c r="F26" s="194">
        <v>18.633400000000002</v>
      </c>
      <c r="G26" s="194">
        <v>19.407699999999998</v>
      </c>
      <c r="H26" s="76">
        <f t="shared" si="1"/>
        <v>0.77429999999999666</v>
      </c>
      <c r="I26" s="59"/>
      <c r="J26" s="2">
        <v>64.5</v>
      </c>
      <c r="K26" s="88"/>
      <c r="N26" s="102">
        <f t="shared" si="2"/>
        <v>19.407699999999998</v>
      </c>
    </row>
    <row r="27" spans="1:14" ht="16.2" thickBot="1" x14ac:dyDescent="0.35">
      <c r="A27" s="80" t="s">
        <v>137</v>
      </c>
      <c r="B27" s="63">
        <v>1</v>
      </c>
      <c r="C27" s="80"/>
      <c r="D27" s="80" t="s">
        <v>1341</v>
      </c>
      <c r="E27" s="80" t="s">
        <v>1182</v>
      </c>
      <c r="F27" s="201">
        <v>27.031700000000001</v>
      </c>
      <c r="G27" s="201">
        <v>28.173500000000001</v>
      </c>
      <c r="H27" s="76">
        <f t="shared" si="1"/>
        <v>1.1417999999999999</v>
      </c>
      <c r="I27" s="59"/>
      <c r="J27" s="2">
        <v>65.8</v>
      </c>
      <c r="K27" s="88"/>
      <c r="N27" s="102">
        <f t="shared" si="2"/>
        <v>28.173500000000001</v>
      </c>
    </row>
    <row r="28" spans="1:14" ht="16.2" thickBot="1" x14ac:dyDescent="0.35">
      <c r="A28" s="80" t="s">
        <v>138</v>
      </c>
      <c r="B28" s="63">
        <v>1</v>
      </c>
      <c r="C28" s="80"/>
      <c r="D28" s="80" t="s">
        <v>1342</v>
      </c>
      <c r="E28" s="200" t="s">
        <v>1182</v>
      </c>
      <c r="F28" s="202">
        <v>15.4392</v>
      </c>
      <c r="G28" s="202">
        <v>14.359400000000001</v>
      </c>
      <c r="H28" s="223">
        <f t="shared" si="1"/>
        <v>-1.0797999999999988</v>
      </c>
      <c r="I28" s="59"/>
      <c r="J28" s="2">
        <v>40.9</v>
      </c>
      <c r="K28" s="88"/>
      <c r="N28" s="102">
        <f t="shared" ref="N28:N43" si="3">G29</f>
        <v>16.1982</v>
      </c>
    </row>
    <row r="29" spans="1:14" ht="16.2" thickBot="1" x14ac:dyDescent="0.35">
      <c r="A29" s="80" t="s">
        <v>139</v>
      </c>
      <c r="B29" s="63">
        <v>1</v>
      </c>
      <c r="C29" s="80"/>
      <c r="D29" s="80" t="s">
        <v>1343</v>
      </c>
      <c r="E29" s="80" t="s">
        <v>1182</v>
      </c>
      <c r="F29" s="203">
        <v>15.4392</v>
      </c>
      <c r="G29" s="203">
        <v>16.1982</v>
      </c>
      <c r="H29" s="76">
        <f t="shared" si="1"/>
        <v>0.75900000000000034</v>
      </c>
      <c r="I29" s="59"/>
      <c r="J29" s="2">
        <v>41.1</v>
      </c>
      <c r="K29" s="88"/>
      <c r="N29" s="102">
        <f t="shared" si="3"/>
        <v>24.834299999999999</v>
      </c>
    </row>
    <row r="30" spans="1:14" ht="16.2" thickBot="1" x14ac:dyDescent="0.35">
      <c r="A30" s="80" t="s">
        <v>140</v>
      </c>
      <c r="B30" s="63">
        <v>1</v>
      </c>
      <c r="C30" s="80"/>
      <c r="D30" s="80" t="s">
        <v>1344</v>
      </c>
      <c r="E30" s="80" t="s">
        <v>1182</v>
      </c>
      <c r="F30" s="194">
        <v>22.911200000000001</v>
      </c>
      <c r="G30" s="194">
        <v>24.834299999999999</v>
      </c>
      <c r="H30" s="76">
        <f t="shared" si="1"/>
        <v>1.923099999999998</v>
      </c>
      <c r="I30" s="59"/>
      <c r="J30" s="2">
        <v>64.400000000000006</v>
      </c>
      <c r="K30" s="88"/>
      <c r="N30" s="102">
        <f t="shared" si="3"/>
        <v>27.7624</v>
      </c>
    </row>
    <row r="31" spans="1:14" ht="16.2" thickBot="1" x14ac:dyDescent="0.35">
      <c r="A31" s="80" t="s">
        <v>141</v>
      </c>
      <c r="B31" s="63">
        <v>1</v>
      </c>
      <c r="C31" s="80"/>
      <c r="D31" s="80" t="s">
        <v>1345</v>
      </c>
      <c r="E31" s="80" t="s">
        <v>1182</v>
      </c>
      <c r="F31" s="194">
        <v>26.388400000000001</v>
      </c>
      <c r="G31" s="194">
        <v>27.7624</v>
      </c>
      <c r="H31" s="76">
        <f t="shared" si="1"/>
        <v>1.3739999999999988</v>
      </c>
      <c r="I31" s="59"/>
      <c r="J31" s="2">
        <v>65.099999999999994</v>
      </c>
      <c r="K31" s="88"/>
      <c r="N31" s="102">
        <f t="shared" si="3"/>
        <v>18.650700000000001</v>
      </c>
    </row>
    <row r="32" spans="1:14" ht="16.2" thickBot="1" x14ac:dyDescent="0.35">
      <c r="A32" s="80" t="s">
        <v>142</v>
      </c>
      <c r="B32" s="63">
        <v>1</v>
      </c>
      <c r="C32" s="80"/>
      <c r="D32" s="80" t="s">
        <v>1346</v>
      </c>
      <c r="E32" s="80" t="s">
        <v>1182</v>
      </c>
      <c r="F32" s="194">
        <v>17.835999999999999</v>
      </c>
      <c r="G32" s="194">
        <v>18.650700000000001</v>
      </c>
      <c r="H32" s="76">
        <f t="shared" si="1"/>
        <v>0.81470000000000198</v>
      </c>
      <c r="I32" s="59"/>
      <c r="J32" s="2">
        <v>40.700000000000003</v>
      </c>
      <c r="K32" s="88"/>
      <c r="N32" s="102">
        <f t="shared" si="3"/>
        <v>14.929399999999999</v>
      </c>
    </row>
    <row r="33" spans="1:14" ht="16.2" thickBot="1" x14ac:dyDescent="0.35">
      <c r="A33" s="80" t="s">
        <v>143</v>
      </c>
      <c r="B33" s="63">
        <v>1</v>
      </c>
      <c r="C33" s="80"/>
      <c r="D33" s="80" t="s">
        <v>1347</v>
      </c>
      <c r="E33" s="80" t="s">
        <v>1182</v>
      </c>
      <c r="F33" s="194">
        <v>14.2883</v>
      </c>
      <c r="G33" s="194">
        <v>14.929399999999999</v>
      </c>
      <c r="H33" s="76">
        <f t="shared" si="1"/>
        <v>0.64109999999999978</v>
      </c>
      <c r="I33" s="59"/>
      <c r="J33" s="2">
        <v>40.9</v>
      </c>
      <c r="K33" s="88"/>
      <c r="N33" s="102">
        <f t="shared" si="3"/>
        <v>21.561900000000001</v>
      </c>
    </row>
    <row r="34" spans="1:14" ht="16.2" thickBot="1" x14ac:dyDescent="0.35">
      <c r="A34" s="80" t="s">
        <v>146</v>
      </c>
      <c r="B34" s="63">
        <v>1</v>
      </c>
      <c r="C34" s="80"/>
      <c r="D34" s="80" t="s">
        <v>1348</v>
      </c>
      <c r="E34" s="80" t="s">
        <v>1182</v>
      </c>
      <c r="F34" s="194">
        <v>20.666</v>
      </c>
      <c r="G34" s="194">
        <v>21.561900000000001</v>
      </c>
      <c r="H34" s="76">
        <f t="shared" si="1"/>
        <v>0.89590000000000103</v>
      </c>
      <c r="I34" s="59"/>
      <c r="J34" s="2">
        <v>64.3</v>
      </c>
      <c r="K34" s="88"/>
      <c r="N34" s="102">
        <f t="shared" si="3"/>
        <v>29.716200000000001</v>
      </c>
    </row>
    <row r="35" spans="1:14" ht="16.2" thickBot="1" x14ac:dyDescent="0.35">
      <c r="A35" s="80" t="s">
        <v>147</v>
      </c>
      <c r="B35" s="63">
        <v>1</v>
      </c>
      <c r="C35" s="80"/>
      <c r="D35" s="80" t="s">
        <v>1349</v>
      </c>
      <c r="E35" s="80" t="s">
        <v>1182</v>
      </c>
      <c r="F35" s="194">
        <v>28.246700000000001</v>
      </c>
      <c r="G35" s="194">
        <v>29.716200000000001</v>
      </c>
      <c r="H35" s="76">
        <f t="shared" si="1"/>
        <v>1.4695</v>
      </c>
      <c r="I35" s="59"/>
      <c r="J35" s="2">
        <v>65.2</v>
      </c>
      <c r="K35" s="88"/>
      <c r="N35" s="102">
        <f t="shared" si="3"/>
        <v>19.516100000000002</v>
      </c>
    </row>
    <row r="36" spans="1:14" ht="16.2" thickBot="1" x14ac:dyDescent="0.35">
      <c r="A36" s="80" t="s">
        <v>148</v>
      </c>
      <c r="B36" s="63">
        <v>1</v>
      </c>
      <c r="C36" s="80"/>
      <c r="D36" s="80" t="s">
        <v>1350</v>
      </c>
      <c r="E36" s="80" t="s">
        <v>1182</v>
      </c>
      <c r="F36" s="194">
        <v>18.383600000000001</v>
      </c>
      <c r="G36" s="194">
        <v>19.516100000000002</v>
      </c>
      <c r="H36" s="76">
        <f t="shared" si="1"/>
        <v>1.1325000000000003</v>
      </c>
      <c r="I36" s="59"/>
      <c r="J36" s="2">
        <v>40.6</v>
      </c>
      <c r="K36" s="88"/>
      <c r="N36" s="102">
        <f t="shared" si="3"/>
        <v>5.2</v>
      </c>
    </row>
    <row r="37" spans="1:14" ht="16.2" thickBot="1" x14ac:dyDescent="0.35">
      <c r="A37" s="80" t="s">
        <v>149</v>
      </c>
      <c r="B37" s="63">
        <v>1</v>
      </c>
      <c r="C37" s="80"/>
      <c r="D37" s="80" t="s">
        <v>1351</v>
      </c>
      <c r="E37" s="80" t="s">
        <v>1182</v>
      </c>
      <c r="F37" s="76">
        <v>5.19</v>
      </c>
      <c r="G37" s="76">
        <v>5.2</v>
      </c>
      <c r="H37" s="76">
        <f t="shared" si="1"/>
        <v>9.9999999999997868E-3</v>
      </c>
      <c r="I37" s="59"/>
      <c r="J37" s="2">
        <v>40.9</v>
      </c>
      <c r="K37" s="88"/>
      <c r="N37" s="102">
        <f t="shared" si="3"/>
        <v>7.9229000000000003</v>
      </c>
    </row>
    <row r="38" spans="1:14" ht="16.2" thickBot="1" x14ac:dyDescent="0.35">
      <c r="A38" s="63" t="s">
        <v>150</v>
      </c>
      <c r="B38" s="63">
        <v>1</v>
      </c>
      <c r="C38" s="63"/>
      <c r="D38" s="63"/>
      <c r="E38" s="63"/>
      <c r="F38" s="194">
        <v>7.6607000000000003</v>
      </c>
      <c r="G38" s="194">
        <v>7.9229000000000003</v>
      </c>
      <c r="H38" s="76">
        <f t="shared" si="1"/>
        <v>0.26219999999999999</v>
      </c>
      <c r="I38" s="59"/>
      <c r="J38" s="46">
        <v>64.3</v>
      </c>
      <c r="K38" s="145"/>
      <c r="L38" s="166"/>
      <c r="M38" s="103"/>
      <c r="N38" s="102">
        <f t="shared" si="3"/>
        <v>30.026199999999999</v>
      </c>
    </row>
    <row r="39" spans="1:14" ht="16.2" thickBot="1" x14ac:dyDescent="0.35">
      <c r="A39" s="80" t="s">
        <v>152</v>
      </c>
      <c r="B39" s="63">
        <v>1</v>
      </c>
      <c r="C39" s="80"/>
      <c r="D39" s="80" t="s">
        <v>1353</v>
      </c>
      <c r="E39" s="80" t="s">
        <v>1182</v>
      </c>
      <c r="F39" s="194">
        <v>28.698399999999999</v>
      </c>
      <c r="G39" s="194">
        <v>30.026199999999999</v>
      </c>
      <c r="H39" s="76">
        <f t="shared" si="1"/>
        <v>1.3277999999999999</v>
      </c>
      <c r="I39" s="59"/>
      <c r="J39" s="2">
        <v>65.5</v>
      </c>
      <c r="K39" s="88"/>
      <c r="L39" s="102">
        <f t="shared" ref="L39:L97" si="4">-K39</f>
        <v>0</v>
      </c>
      <c r="N39" s="102">
        <f t="shared" si="3"/>
        <v>17.595500000000001</v>
      </c>
    </row>
    <row r="40" spans="1:14" ht="16.2" thickBot="1" x14ac:dyDescent="0.35">
      <c r="A40" s="80" t="s">
        <v>153</v>
      </c>
      <c r="B40" s="63">
        <v>1</v>
      </c>
      <c r="C40" s="80"/>
      <c r="D40" s="80" t="s">
        <v>1354</v>
      </c>
      <c r="E40" s="80" t="s">
        <v>1182</v>
      </c>
      <c r="F40" s="194">
        <v>17.104500000000002</v>
      </c>
      <c r="G40" s="194">
        <v>17.595500000000001</v>
      </c>
      <c r="H40" s="76">
        <f t="shared" si="1"/>
        <v>0.49099999999999966</v>
      </c>
      <c r="I40" s="59"/>
      <c r="J40" s="2">
        <v>40.700000000000003</v>
      </c>
      <c r="K40" s="88"/>
      <c r="L40" s="102">
        <f t="shared" si="4"/>
        <v>0</v>
      </c>
      <c r="N40" s="102">
        <f t="shared" si="3"/>
        <v>15.7814</v>
      </c>
    </row>
    <row r="41" spans="1:14" ht="16.2" thickBot="1" x14ac:dyDescent="0.35">
      <c r="A41" s="80" t="s">
        <v>154</v>
      </c>
      <c r="B41" s="63">
        <v>1</v>
      </c>
      <c r="C41" s="80"/>
      <c r="D41" s="80" t="s">
        <v>1355</v>
      </c>
      <c r="E41" s="80" t="s">
        <v>1182</v>
      </c>
      <c r="F41" s="194">
        <v>15.545</v>
      </c>
      <c r="G41" s="194">
        <v>15.7814</v>
      </c>
      <c r="H41" s="76">
        <f t="shared" si="1"/>
        <v>0.23639999999999972</v>
      </c>
      <c r="I41" s="59"/>
      <c r="J41" s="2">
        <v>40.799999999999997</v>
      </c>
      <c r="L41" s="102">
        <f t="shared" si="4"/>
        <v>0</v>
      </c>
      <c r="N41" s="102">
        <f t="shared" si="3"/>
        <v>24.593599999999999</v>
      </c>
    </row>
    <row r="42" spans="1:14" ht="16.2" thickBot="1" x14ac:dyDescent="0.35">
      <c r="A42" s="80" t="s">
        <v>155</v>
      </c>
      <c r="B42" s="63">
        <v>1</v>
      </c>
      <c r="C42" s="80"/>
      <c r="D42" s="80" t="s">
        <v>1356</v>
      </c>
      <c r="E42" s="80" t="s">
        <v>1182</v>
      </c>
      <c r="F42" s="194">
        <v>23.540800000000001</v>
      </c>
      <c r="G42" s="194">
        <v>24.593599999999999</v>
      </c>
      <c r="H42" s="76">
        <f t="shared" si="1"/>
        <v>1.0527999999999977</v>
      </c>
      <c r="I42" s="59"/>
      <c r="J42" s="2">
        <v>64.5</v>
      </c>
      <c r="K42" s="88"/>
      <c r="L42" s="102">
        <f t="shared" si="4"/>
        <v>0</v>
      </c>
      <c r="N42" s="102">
        <f t="shared" si="3"/>
        <v>29.347100000000001</v>
      </c>
    </row>
    <row r="43" spans="1:14" ht="16.2" thickBot="1" x14ac:dyDescent="0.35">
      <c r="A43" s="80" t="s">
        <v>156</v>
      </c>
      <c r="B43" s="63">
        <v>2</v>
      </c>
      <c r="C43" s="80"/>
      <c r="D43" s="80" t="s">
        <v>1356</v>
      </c>
      <c r="E43" s="80" t="s">
        <v>1182</v>
      </c>
      <c r="F43" s="194">
        <v>28.0504</v>
      </c>
      <c r="G43" s="194">
        <v>29.347100000000001</v>
      </c>
      <c r="H43" s="76">
        <f t="shared" si="1"/>
        <v>1.2967000000000013</v>
      </c>
      <c r="I43" s="59"/>
      <c r="J43" s="46">
        <v>60.9</v>
      </c>
      <c r="K43" s="145"/>
      <c r="L43" s="166">
        <f t="shared" si="4"/>
        <v>0</v>
      </c>
      <c r="N43" s="102">
        <f t="shared" si="3"/>
        <v>36.707700000000003</v>
      </c>
    </row>
    <row r="44" spans="1:14" ht="16.2" thickBot="1" x14ac:dyDescent="0.35">
      <c r="A44" s="80" t="s">
        <v>157</v>
      </c>
      <c r="B44" s="63">
        <v>2</v>
      </c>
      <c r="C44" s="80"/>
      <c r="D44" s="80" t="s">
        <v>1357</v>
      </c>
      <c r="E44" s="80" t="s">
        <v>1182</v>
      </c>
      <c r="F44" s="194">
        <v>35.201999999999998</v>
      </c>
      <c r="G44" s="194">
        <v>36.707700000000003</v>
      </c>
      <c r="H44" s="76">
        <f t="shared" si="1"/>
        <v>1.5057000000000045</v>
      </c>
      <c r="I44" s="59"/>
      <c r="J44" s="46">
        <v>63.1</v>
      </c>
      <c r="K44" s="145"/>
      <c r="L44" s="166">
        <f t="shared" si="4"/>
        <v>0</v>
      </c>
      <c r="N44" s="102" t="e">
        <f>#REF!</f>
        <v>#REF!</v>
      </c>
    </row>
    <row r="45" spans="1:14" ht="16.2" thickBot="1" x14ac:dyDescent="0.35">
      <c r="A45" s="80" t="s">
        <v>158</v>
      </c>
      <c r="B45" s="63">
        <v>2</v>
      </c>
      <c r="C45" s="80"/>
      <c r="D45" s="80" t="s">
        <v>1358</v>
      </c>
      <c r="E45" s="80" t="s">
        <v>1182</v>
      </c>
      <c r="F45" s="194">
        <v>20.552600000000002</v>
      </c>
      <c r="G45" s="194">
        <v>21.626000000000001</v>
      </c>
      <c r="H45" s="76">
        <f t="shared" si="1"/>
        <v>1.0733999999999995</v>
      </c>
      <c r="I45" s="59"/>
      <c r="J45" s="46">
        <v>49.1</v>
      </c>
      <c r="K45" s="145"/>
      <c r="L45" s="166">
        <f t="shared" si="4"/>
        <v>0</v>
      </c>
      <c r="N45" s="102">
        <f t="shared" si="2"/>
        <v>21.626000000000001</v>
      </c>
    </row>
    <row r="46" spans="1:14" ht="16.2" thickBot="1" x14ac:dyDescent="0.35">
      <c r="A46" s="80" t="s">
        <v>160</v>
      </c>
      <c r="B46" s="63">
        <v>2</v>
      </c>
      <c r="C46" s="80"/>
      <c r="D46" s="80" t="s">
        <v>1359</v>
      </c>
      <c r="E46" s="80" t="s">
        <v>1182</v>
      </c>
      <c r="F46" s="194">
        <v>16.98</v>
      </c>
      <c r="G46" s="194">
        <v>17.1647</v>
      </c>
      <c r="H46" s="76">
        <f t="shared" si="1"/>
        <v>0.18469999999999942</v>
      </c>
      <c r="I46" s="59"/>
      <c r="J46" s="46">
        <v>46.9</v>
      </c>
      <c r="K46" s="145"/>
      <c r="L46" s="166">
        <f t="shared" si="4"/>
        <v>0</v>
      </c>
      <c r="N46" s="102">
        <f t="shared" si="2"/>
        <v>17.1647</v>
      </c>
    </row>
    <row r="47" spans="1:14" ht="15.9" customHeight="1" thickBot="1" x14ac:dyDescent="0.35">
      <c r="A47" s="80" t="s">
        <v>161</v>
      </c>
      <c r="B47" s="63">
        <v>2</v>
      </c>
      <c r="C47" s="80"/>
      <c r="D47" s="80" t="s">
        <v>1360</v>
      </c>
      <c r="E47" s="80" t="s">
        <v>1182</v>
      </c>
      <c r="F47" s="194">
        <v>24.555099999999999</v>
      </c>
      <c r="G47" s="194">
        <v>25.524100000000001</v>
      </c>
      <c r="H47" s="76">
        <f t="shared" si="1"/>
        <v>0.96900000000000119</v>
      </c>
      <c r="I47" s="59"/>
      <c r="J47" s="144">
        <v>62</v>
      </c>
      <c r="K47" s="145"/>
      <c r="L47" s="166">
        <f t="shared" si="4"/>
        <v>0</v>
      </c>
      <c r="N47" s="102">
        <f t="shared" si="2"/>
        <v>25.524100000000001</v>
      </c>
    </row>
    <row r="48" spans="1:14" ht="15.9" customHeight="1" thickBot="1" x14ac:dyDescent="0.35">
      <c r="A48" s="80" t="s">
        <v>163</v>
      </c>
      <c r="B48" s="63">
        <v>2</v>
      </c>
      <c r="C48" s="80"/>
      <c r="D48" s="80" t="s">
        <v>1361</v>
      </c>
      <c r="E48" s="80" t="s">
        <v>1182</v>
      </c>
      <c r="F48" s="194">
        <v>25.711400000000001</v>
      </c>
      <c r="G48" s="194">
        <v>26.363299999999999</v>
      </c>
      <c r="H48" s="76">
        <f t="shared" si="1"/>
        <v>0.6518999999999977</v>
      </c>
      <c r="I48" s="59"/>
      <c r="J48" s="2">
        <v>57.8</v>
      </c>
      <c r="K48" s="88"/>
      <c r="L48" s="102">
        <f t="shared" si="4"/>
        <v>0</v>
      </c>
      <c r="N48" s="102">
        <f t="shared" si="2"/>
        <v>26.363299999999999</v>
      </c>
    </row>
    <row r="49" spans="1:14" ht="15.9" customHeight="1" thickBot="1" x14ac:dyDescent="0.35">
      <c r="A49" s="80" t="s">
        <v>164</v>
      </c>
      <c r="B49" s="63">
        <v>2</v>
      </c>
      <c r="C49" s="80"/>
      <c r="D49" s="80" t="s">
        <v>1362</v>
      </c>
      <c r="E49" s="80" t="s">
        <v>1182</v>
      </c>
      <c r="F49" s="194">
        <v>15.1412</v>
      </c>
      <c r="G49" s="194">
        <v>15.9581</v>
      </c>
      <c r="H49" s="76">
        <f t="shared" si="1"/>
        <v>0.8169000000000004</v>
      </c>
      <c r="I49" s="59"/>
      <c r="J49" s="45">
        <v>40</v>
      </c>
      <c r="K49" s="88"/>
      <c r="L49" s="102">
        <f t="shared" si="4"/>
        <v>0</v>
      </c>
      <c r="N49" s="102">
        <f t="shared" si="2"/>
        <v>15.9581</v>
      </c>
    </row>
    <row r="50" spans="1:14" ht="15.9" customHeight="1" thickBot="1" x14ac:dyDescent="0.35">
      <c r="A50" s="63" t="s">
        <v>166</v>
      </c>
      <c r="B50" s="63">
        <v>2</v>
      </c>
      <c r="C50" s="63"/>
      <c r="D50" s="63" t="s">
        <v>1363</v>
      </c>
      <c r="E50" s="63" t="s">
        <v>1182</v>
      </c>
      <c r="F50" s="194">
        <v>25.794</v>
      </c>
      <c r="G50" s="194">
        <v>26.564699999999998</v>
      </c>
      <c r="H50" s="76">
        <f t="shared" si="1"/>
        <v>0.77069999999999794</v>
      </c>
      <c r="I50" s="59"/>
      <c r="J50" s="46">
        <v>62.7</v>
      </c>
      <c r="K50" s="145"/>
      <c r="L50" s="166">
        <f t="shared" si="4"/>
        <v>0</v>
      </c>
      <c r="M50" s="64"/>
      <c r="N50" s="102">
        <f t="shared" si="2"/>
        <v>26.564699999999998</v>
      </c>
    </row>
    <row r="51" spans="1:14" ht="15.9" customHeight="1" thickBot="1" x14ac:dyDescent="0.35">
      <c r="A51" s="80" t="s">
        <v>167</v>
      </c>
      <c r="B51" s="63">
        <v>2</v>
      </c>
      <c r="C51" s="80"/>
      <c r="D51" s="80" t="s">
        <v>1364</v>
      </c>
      <c r="E51" s="80" t="s">
        <v>1182</v>
      </c>
      <c r="F51" s="194">
        <v>20.683299999999999</v>
      </c>
      <c r="G51" s="194">
        <v>21.872499999999999</v>
      </c>
      <c r="H51" s="76">
        <f t="shared" si="1"/>
        <v>1.1891999999999996</v>
      </c>
      <c r="I51" s="59"/>
      <c r="J51" s="2">
        <v>48.6</v>
      </c>
      <c r="K51" s="88"/>
      <c r="L51" s="102">
        <f t="shared" si="4"/>
        <v>0</v>
      </c>
      <c r="N51" s="102">
        <f t="shared" si="2"/>
        <v>21.872499999999999</v>
      </c>
    </row>
    <row r="52" spans="1:14" ht="15.9" customHeight="1" thickBot="1" x14ac:dyDescent="0.35">
      <c r="A52" s="80" t="s">
        <v>168</v>
      </c>
      <c r="B52" s="63">
        <v>2</v>
      </c>
      <c r="C52" s="80"/>
      <c r="D52" s="80" t="s">
        <v>1365</v>
      </c>
      <c r="E52" s="80" t="s">
        <v>1182</v>
      </c>
      <c r="F52" s="194">
        <v>11.5823</v>
      </c>
      <c r="G52" s="194">
        <v>12.602600000000001</v>
      </c>
      <c r="H52" s="76">
        <f t="shared" si="1"/>
        <v>1.0203000000000007</v>
      </c>
      <c r="I52" s="59"/>
      <c r="J52" s="2">
        <v>46.8</v>
      </c>
      <c r="K52" s="88"/>
      <c r="L52" s="102">
        <f t="shared" si="4"/>
        <v>0</v>
      </c>
      <c r="N52" s="102">
        <f t="shared" si="2"/>
        <v>12.602600000000001</v>
      </c>
    </row>
    <row r="53" spans="1:14" ht="15.9" customHeight="1" thickBot="1" x14ac:dyDescent="0.35">
      <c r="A53" s="80" t="s">
        <v>169</v>
      </c>
      <c r="B53" s="63">
        <v>2</v>
      </c>
      <c r="C53" s="80"/>
      <c r="D53" s="80" t="s">
        <v>1366</v>
      </c>
      <c r="E53" s="80" t="s">
        <v>1182</v>
      </c>
      <c r="F53" s="194">
        <v>22.363600000000002</v>
      </c>
      <c r="G53" s="194">
        <v>23.2714</v>
      </c>
      <c r="H53" s="76">
        <f t="shared" si="1"/>
        <v>0.90779999999999816</v>
      </c>
      <c r="I53" s="59"/>
      <c r="J53" s="2">
        <v>61.9</v>
      </c>
      <c r="K53" s="88"/>
      <c r="L53" s="102">
        <f t="shared" si="4"/>
        <v>0</v>
      </c>
      <c r="N53" s="102">
        <f t="shared" si="2"/>
        <v>23.2714</v>
      </c>
    </row>
    <row r="54" spans="1:14" ht="15.9" customHeight="1" thickBot="1" x14ac:dyDescent="0.35">
      <c r="A54" s="80" t="s">
        <v>170</v>
      </c>
      <c r="B54" s="63">
        <v>2</v>
      </c>
      <c r="C54" s="80"/>
      <c r="D54" s="80" t="s">
        <v>1367</v>
      </c>
      <c r="E54" s="80" t="s">
        <v>1182</v>
      </c>
      <c r="F54" s="194">
        <v>18.866900000000001</v>
      </c>
      <c r="G54" s="194">
        <v>19.974599999999999</v>
      </c>
      <c r="H54" s="76">
        <f t="shared" si="1"/>
        <v>1.1076999999999977</v>
      </c>
      <c r="I54" s="59"/>
      <c r="J54" s="2">
        <v>57.6</v>
      </c>
      <c r="K54" s="88"/>
      <c r="L54" s="102">
        <f t="shared" si="4"/>
        <v>0</v>
      </c>
      <c r="N54" s="102">
        <f t="shared" si="2"/>
        <v>19.974599999999999</v>
      </c>
    </row>
    <row r="55" spans="1:14" ht="15.9" customHeight="1" thickBot="1" x14ac:dyDescent="0.35">
      <c r="A55" s="63" t="s">
        <v>174</v>
      </c>
      <c r="B55" s="63">
        <v>2</v>
      </c>
      <c r="C55" s="63"/>
      <c r="D55" s="63" t="s">
        <v>1368</v>
      </c>
      <c r="E55" s="63" t="s">
        <v>1182</v>
      </c>
      <c r="F55" s="194">
        <v>11.6343</v>
      </c>
      <c r="G55" s="194">
        <v>12.577400000000001</v>
      </c>
      <c r="H55" s="76">
        <f t="shared" si="1"/>
        <v>0.94310000000000116</v>
      </c>
      <c r="I55" s="59"/>
      <c r="J55" s="45">
        <v>40</v>
      </c>
      <c r="K55" s="88"/>
      <c r="L55" s="102">
        <f t="shared" si="4"/>
        <v>0</v>
      </c>
      <c r="N55" s="102">
        <f t="shared" si="2"/>
        <v>12.577400000000001</v>
      </c>
    </row>
    <row r="56" spans="1:14" ht="15.9" customHeight="1" thickBot="1" x14ac:dyDescent="0.35">
      <c r="A56" s="80" t="s">
        <v>175</v>
      </c>
      <c r="B56" s="63">
        <v>2</v>
      </c>
      <c r="C56" s="80"/>
      <c r="D56" s="80" t="s">
        <v>1369</v>
      </c>
      <c r="E56" s="80" t="s">
        <v>1182</v>
      </c>
      <c r="F56" s="194">
        <v>29.443200000000001</v>
      </c>
      <c r="G56" s="194">
        <v>30.9115</v>
      </c>
      <c r="H56" s="76">
        <f t="shared" si="1"/>
        <v>1.4682999999999993</v>
      </c>
      <c r="I56" s="59"/>
      <c r="J56" s="2">
        <v>62.8</v>
      </c>
      <c r="K56" s="88"/>
      <c r="L56" s="102">
        <f t="shared" si="4"/>
        <v>0</v>
      </c>
      <c r="N56" s="102">
        <f t="shared" si="2"/>
        <v>30.9115</v>
      </c>
    </row>
    <row r="57" spans="1:14" ht="15.9" customHeight="1" thickBot="1" x14ac:dyDescent="0.35">
      <c r="A57" s="80" t="s">
        <v>177</v>
      </c>
      <c r="B57" s="63">
        <v>2</v>
      </c>
      <c r="C57" s="80"/>
      <c r="D57" s="80" t="s">
        <v>1370</v>
      </c>
      <c r="E57" s="80" t="s">
        <v>1182</v>
      </c>
      <c r="F57" s="194">
        <v>15.264900000000001</v>
      </c>
      <c r="G57" s="194">
        <v>16.669699999999999</v>
      </c>
      <c r="H57" s="76">
        <f t="shared" si="1"/>
        <v>1.4047999999999981</v>
      </c>
      <c r="I57" s="59"/>
      <c r="J57" s="2">
        <v>48.6</v>
      </c>
      <c r="K57" s="88"/>
      <c r="L57" s="102">
        <f t="shared" si="4"/>
        <v>0</v>
      </c>
      <c r="N57" s="102">
        <f t="shared" si="2"/>
        <v>16.669699999999999</v>
      </c>
    </row>
    <row r="58" spans="1:14" ht="15.9" customHeight="1" thickBot="1" x14ac:dyDescent="0.35">
      <c r="A58" s="80" t="s">
        <v>178</v>
      </c>
      <c r="B58" s="63">
        <v>2</v>
      </c>
      <c r="C58" s="80"/>
      <c r="D58" s="80" t="s">
        <v>1371</v>
      </c>
      <c r="E58" s="80" t="s">
        <v>1182</v>
      </c>
      <c r="F58" s="194">
        <v>12.340299999999999</v>
      </c>
      <c r="G58" s="194">
        <v>13.078799999999999</v>
      </c>
      <c r="H58" s="76">
        <f t="shared" si="1"/>
        <v>0.73850000000000016</v>
      </c>
      <c r="I58" s="59"/>
      <c r="J58" s="2">
        <v>46.7</v>
      </c>
      <c r="K58" s="88"/>
      <c r="L58" s="102">
        <f t="shared" si="4"/>
        <v>0</v>
      </c>
      <c r="N58" s="102">
        <f t="shared" si="2"/>
        <v>13.078799999999999</v>
      </c>
    </row>
    <row r="59" spans="1:14" ht="15.9" customHeight="1" thickBot="1" x14ac:dyDescent="0.35">
      <c r="A59" s="80" t="s">
        <v>179</v>
      </c>
      <c r="B59" s="63">
        <v>2</v>
      </c>
      <c r="C59" s="80"/>
      <c r="D59" s="80" t="s">
        <v>1372</v>
      </c>
      <c r="E59" s="80" t="s">
        <v>1182</v>
      </c>
      <c r="F59" s="194">
        <v>24.090199999999999</v>
      </c>
      <c r="G59" s="194">
        <v>25.2164</v>
      </c>
      <c r="H59" s="76">
        <f t="shared" si="1"/>
        <v>1.1262000000000008</v>
      </c>
      <c r="I59" s="59"/>
      <c r="J59" s="2">
        <v>61.8</v>
      </c>
      <c r="K59" s="88"/>
      <c r="L59" s="102">
        <f t="shared" si="4"/>
        <v>0</v>
      </c>
      <c r="N59" s="102">
        <f t="shared" si="2"/>
        <v>25.2164</v>
      </c>
    </row>
    <row r="60" spans="1:14" ht="15.9" customHeight="1" thickBot="1" x14ac:dyDescent="0.35">
      <c r="A60" s="63" t="s">
        <v>185</v>
      </c>
      <c r="B60" s="63">
        <v>2</v>
      </c>
      <c r="C60" s="63"/>
      <c r="D60" s="63" t="s">
        <v>1373</v>
      </c>
      <c r="E60" s="63" t="s">
        <v>1182</v>
      </c>
      <c r="F60" s="194">
        <v>8.6332000000000004</v>
      </c>
      <c r="G60" s="194">
        <v>9.0225000000000009</v>
      </c>
      <c r="H60" s="76">
        <f t="shared" si="1"/>
        <v>0.38930000000000042</v>
      </c>
      <c r="I60" s="59"/>
      <c r="J60" s="46">
        <v>57.9</v>
      </c>
      <c r="K60" s="145"/>
      <c r="L60" s="166">
        <f t="shared" si="4"/>
        <v>0</v>
      </c>
      <c r="M60" s="64"/>
      <c r="N60" s="102">
        <f t="shared" si="2"/>
        <v>9.0225000000000009</v>
      </c>
    </row>
    <row r="61" spans="1:14" ht="15.9" customHeight="1" thickBot="1" x14ac:dyDescent="0.35">
      <c r="A61" s="80" t="s">
        <v>186</v>
      </c>
      <c r="B61" s="63">
        <v>2</v>
      </c>
      <c r="C61" s="80"/>
      <c r="D61" s="80" t="s">
        <v>1374</v>
      </c>
      <c r="E61" s="80" t="s">
        <v>1182</v>
      </c>
      <c r="F61" s="194">
        <v>15.1327</v>
      </c>
      <c r="G61" s="194">
        <v>16.928999999999998</v>
      </c>
      <c r="H61" s="76">
        <f t="shared" si="1"/>
        <v>1.7962999999999987</v>
      </c>
      <c r="I61" s="59"/>
      <c r="J61" s="2">
        <v>39.9</v>
      </c>
      <c r="K61" s="88"/>
      <c r="L61" s="102">
        <f t="shared" si="4"/>
        <v>0</v>
      </c>
      <c r="N61" s="102">
        <f t="shared" si="2"/>
        <v>16.928999999999998</v>
      </c>
    </row>
    <row r="62" spans="1:14" ht="16.2" thickBot="1" x14ac:dyDescent="0.35">
      <c r="A62" s="80" t="s">
        <v>188</v>
      </c>
      <c r="B62" s="63">
        <v>2</v>
      </c>
      <c r="C62" s="80"/>
      <c r="D62" s="80" t="s">
        <v>1375</v>
      </c>
      <c r="E62" s="80" t="s">
        <v>1182</v>
      </c>
      <c r="F62" s="194">
        <v>21.4068</v>
      </c>
      <c r="G62" s="194">
        <v>22.169499999999999</v>
      </c>
      <c r="H62" s="76">
        <f t="shared" si="1"/>
        <v>0.76269999999999882</v>
      </c>
      <c r="I62" s="59"/>
      <c r="J62" s="2">
        <v>63.1</v>
      </c>
      <c r="K62" s="88"/>
      <c r="L62" s="102">
        <f t="shared" si="4"/>
        <v>0</v>
      </c>
      <c r="N62" s="102">
        <f t="shared" si="2"/>
        <v>22.169499999999999</v>
      </c>
    </row>
    <row r="63" spans="1:14" ht="16.2" thickBot="1" x14ac:dyDescent="0.35">
      <c r="A63" s="80" t="s">
        <v>192</v>
      </c>
      <c r="B63" s="63">
        <v>2</v>
      </c>
      <c r="C63" s="80"/>
      <c r="D63" s="80" t="s">
        <v>1376</v>
      </c>
      <c r="E63" s="80" t="s">
        <v>1182</v>
      </c>
      <c r="F63" s="76">
        <v>4.5199999999999996</v>
      </c>
      <c r="G63" s="76">
        <v>4.5999999999999996</v>
      </c>
      <c r="H63" s="76">
        <f t="shared" si="1"/>
        <v>8.0000000000000071E-2</v>
      </c>
      <c r="I63" s="59"/>
      <c r="J63" s="2">
        <v>48.8</v>
      </c>
      <c r="K63" s="88"/>
      <c r="L63" s="102">
        <f t="shared" si="4"/>
        <v>0</v>
      </c>
      <c r="N63" s="102">
        <f t="shared" si="2"/>
        <v>4.5999999999999996</v>
      </c>
    </row>
    <row r="64" spans="1:14" ht="16.2" thickBot="1" x14ac:dyDescent="0.35">
      <c r="A64" s="80" t="s">
        <v>193</v>
      </c>
      <c r="B64" s="63">
        <v>2</v>
      </c>
      <c r="C64" s="80"/>
      <c r="D64" s="80" t="s">
        <v>1377</v>
      </c>
      <c r="E64" s="80" t="s">
        <v>1182</v>
      </c>
      <c r="F64" s="194">
        <v>17.448399999999999</v>
      </c>
      <c r="G64" s="194">
        <v>18.4602</v>
      </c>
      <c r="H64" s="76">
        <f t="shared" si="1"/>
        <v>1.0118000000000009</v>
      </c>
      <c r="I64" s="59"/>
      <c r="J64" s="2">
        <v>46.9</v>
      </c>
      <c r="K64" s="88"/>
      <c r="L64" s="102">
        <f t="shared" si="4"/>
        <v>0</v>
      </c>
      <c r="N64" s="102">
        <f t="shared" si="2"/>
        <v>18.4602</v>
      </c>
    </row>
    <row r="65" spans="1:14" ht="24" customHeight="1" thickBot="1" x14ac:dyDescent="0.35">
      <c r="A65" s="80" t="s">
        <v>196</v>
      </c>
      <c r="B65" s="63">
        <v>2</v>
      </c>
      <c r="C65" s="80"/>
      <c r="D65" s="80" t="s">
        <v>1378</v>
      </c>
      <c r="E65" s="80" t="s">
        <v>1182</v>
      </c>
      <c r="F65" s="194">
        <v>13.494899999999999</v>
      </c>
      <c r="G65" s="194">
        <v>14.013199999999999</v>
      </c>
      <c r="H65" s="76">
        <f t="shared" si="1"/>
        <v>0.51829999999999998</v>
      </c>
      <c r="I65" s="59"/>
      <c r="J65" s="2">
        <v>61.8</v>
      </c>
      <c r="K65" s="88"/>
      <c r="L65" s="102">
        <f t="shared" si="4"/>
        <v>0</v>
      </c>
      <c r="N65" s="102">
        <f t="shared" si="2"/>
        <v>14.013199999999999</v>
      </c>
    </row>
    <row r="66" spans="1:14" ht="29.25" customHeight="1" thickBot="1" x14ac:dyDescent="0.35">
      <c r="A66" s="80" t="s">
        <v>202</v>
      </c>
      <c r="B66" s="63">
        <v>2</v>
      </c>
      <c r="C66" s="80"/>
      <c r="D66" s="80" t="s">
        <v>1379</v>
      </c>
      <c r="E66" s="80" t="s">
        <v>1182</v>
      </c>
      <c r="F66" s="194">
        <v>19.8825</v>
      </c>
      <c r="G66" s="194">
        <v>20.472999999999999</v>
      </c>
      <c r="H66" s="76">
        <f t="shared" si="1"/>
        <v>0.59049999999999869</v>
      </c>
      <c r="I66" s="59"/>
      <c r="J66" s="2">
        <v>57.9</v>
      </c>
      <c r="K66" s="88"/>
      <c r="L66" s="102">
        <f t="shared" si="4"/>
        <v>0</v>
      </c>
      <c r="N66" s="102">
        <f t="shared" si="2"/>
        <v>20.472999999999999</v>
      </c>
    </row>
    <row r="67" spans="1:14" ht="16.2" thickBot="1" x14ac:dyDescent="0.35">
      <c r="A67" s="80" t="s">
        <v>206</v>
      </c>
      <c r="B67" s="63">
        <v>2</v>
      </c>
      <c r="C67" s="80"/>
      <c r="D67" s="80" t="s">
        <v>1380</v>
      </c>
      <c r="E67" s="80" t="s">
        <v>1182</v>
      </c>
      <c r="F67" s="194">
        <v>15.5244</v>
      </c>
      <c r="G67" s="194">
        <v>16.310500000000001</v>
      </c>
      <c r="H67" s="76">
        <f t="shared" si="1"/>
        <v>0.78610000000000113</v>
      </c>
      <c r="I67" s="59"/>
      <c r="J67" s="2">
        <v>39.9</v>
      </c>
      <c r="K67" s="88"/>
      <c r="L67" s="102">
        <f t="shared" si="4"/>
        <v>0</v>
      </c>
      <c r="N67" s="102">
        <f t="shared" si="2"/>
        <v>16.310500000000001</v>
      </c>
    </row>
    <row r="68" spans="1:14" ht="16.2" thickBot="1" x14ac:dyDescent="0.35">
      <c r="A68" s="80" t="s">
        <v>209</v>
      </c>
      <c r="B68" s="63">
        <v>2</v>
      </c>
      <c r="C68" s="80"/>
      <c r="D68" s="80" t="s">
        <v>1381</v>
      </c>
      <c r="E68" s="80" t="s">
        <v>1182</v>
      </c>
      <c r="F68" s="194">
        <v>25.077300000000001</v>
      </c>
      <c r="G68" s="194">
        <v>26.387</v>
      </c>
      <c r="H68" s="76">
        <f t="shared" si="1"/>
        <v>1.3096999999999994</v>
      </c>
      <c r="I68" s="59"/>
      <c r="J68" s="45">
        <v>63</v>
      </c>
      <c r="K68" s="88"/>
      <c r="L68" s="102">
        <f t="shared" si="4"/>
        <v>0</v>
      </c>
      <c r="N68" s="102">
        <f t="shared" si="2"/>
        <v>26.387</v>
      </c>
    </row>
    <row r="69" spans="1:14" ht="16.2" thickBot="1" x14ac:dyDescent="0.35">
      <c r="A69" s="80" t="s">
        <v>210</v>
      </c>
      <c r="B69" s="63">
        <v>2</v>
      </c>
      <c r="C69" s="80"/>
      <c r="D69" s="80" t="s">
        <v>1382</v>
      </c>
      <c r="E69" s="80" t="s">
        <v>1182</v>
      </c>
      <c r="F69" s="194">
        <v>21.236000000000001</v>
      </c>
      <c r="G69" s="194">
        <v>22.030100000000001</v>
      </c>
      <c r="H69" s="76">
        <f t="shared" si="1"/>
        <v>0.79410000000000025</v>
      </c>
      <c r="I69" s="59"/>
      <c r="J69" s="2">
        <v>48.8</v>
      </c>
      <c r="K69" s="88"/>
      <c r="L69" s="102">
        <f t="shared" si="4"/>
        <v>0</v>
      </c>
      <c r="N69" s="102">
        <f t="shared" si="2"/>
        <v>22.030100000000001</v>
      </c>
    </row>
    <row r="70" spans="1:14" ht="16.2" thickBot="1" x14ac:dyDescent="0.35">
      <c r="A70" s="80" t="s">
        <v>211</v>
      </c>
      <c r="B70" s="63">
        <v>2</v>
      </c>
      <c r="C70" s="80"/>
      <c r="D70" s="80" t="s">
        <v>1383</v>
      </c>
      <c r="E70" s="80" t="s">
        <v>1182</v>
      </c>
      <c r="F70" s="194">
        <v>13.5031</v>
      </c>
      <c r="G70" s="194">
        <v>14.206799999999999</v>
      </c>
      <c r="H70" s="76">
        <f t="shared" si="1"/>
        <v>0.70369999999999955</v>
      </c>
      <c r="I70" s="59"/>
      <c r="J70" s="2">
        <v>46.8</v>
      </c>
      <c r="K70" s="88"/>
      <c r="L70" s="102">
        <f t="shared" si="4"/>
        <v>0</v>
      </c>
      <c r="N70" s="102">
        <f t="shared" si="2"/>
        <v>14.206799999999999</v>
      </c>
    </row>
    <row r="71" spans="1:14" ht="16.2" thickBot="1" x14ac:dyDescent="0.35">
      <c r="A71" s="80" t="s">
        <v>212</v>
      </c>
      <c r="B71" s="63">
        <v>2</v>
      </c>
      <c r="C71" s="80"/>
      <c r="D71" s="80" t="s">
        <v>1384</v>
      </c>
      <c r="E71" s="80" t="s">
        <v>1182</v>
      </c>
      <c r="F71" s="91">
        <v>22.307099999999998</v>
      </c>
      <c r="G71" s="91">
        <v>23.815799999999999</v>
      </c>
      <c r="H71" s="76">
        <f t="shared" si="1"/>
        <v>1.508700000000001</v>
      </c>
      <c r="I71" s="59"/>
      <c r="J71" s="2">
        <v>61.9</v>
      </c>
      <c r="K71" s="88"/>
      <c r="L71" s="102">
        <f t="shared" si="4"/>
        <v>0</v>
      </c>
      <c r="N71" s="102">
        <f t="shared" ref="N71:N79" si="5">G72</f>
        <v>27.515699999999999</v>
      </c>
    </row>
    <row r="72" spans="1:14" ht="16.2" thickBot="1" x14ac:dyDescent="0.35">
      <c r="A72" s="80" t="s">
        <v>213</v>
      </c>
      <c r="B72" s="63">
        <v>2</v>
      </c>
      <c r="C72" s="80"/>
      <c r="D72" s="80" t="s">
        <v>1385</v>
      </c>
      <c r="E72" s="80" t="s">
        <v>1182</v>
      </c>
      <c r="F72" s="194">
        <v>26.2241</v>
      </c>
      <c r="G72" s="194">
        <v>27.515699999999999</v>
      </c>
      <c r="H72" s="76">
        <f t="shared" ref="H72:H135" si="6">G72-F72</f>
        <v>1.291599999999999</v>
      </c>
      <c r="I72" s="59"/>
      <c r="J72" s="2">
        <v>57.8</v>
      </c>
      <c r="K72" s="88"/>
      <c r="L72" s="102">
        <f t="shared" si="4"/>
        <v>0</v>
      </c>
      <c r="N72" s="102">
        <f t="shared" si="5"/>
        <v>11.5634</v>
      </c>
    </row>
    <row r="73" spans="1:14" ht="16.2" thickBot="1" x14ac:dyDescent="0.35">
      <c r="A73" s="80" t="s">
        <v>216</v>
      </c>
      <c r="B73" s="63">
        <v>2</v>
      </c>
      <c r="C73" s="80"/>
      <c r="D73" s="80" t="s">
        <v>1386</v>
      </c>
      <c r="E73" s="80" t="s">
        <v>1182</v>
      </c>
      <c r="F73" s="204">
        <v>11.248900000000001</v>
      </c>
      <c r="G73" s="204">
        <v>11.5634</v>
      </c>
      <c r="H73" s="76">
        <f t="shared" si="6"/>
        <v>0.31449999999999889</v>
      </c>
      <c r="I73" s="59"/>
      <c r="J73" s="2">
        <v>40</v>
      </c>
      <c r="K73" s="88"/>
      <c r="L73" s="102">
        <f t="shared" si="4"/>
        <v>0</v>
      </c>
      <c r="N73" s="102">
        <f t="shared" si="5"/>
        <v>27.697500000000002</v>
      </c>
    </row>
    <row r="74" spans="1:14" ht="16.2" thickBot="1" x14ac:dyDescent="0.35">
      <c r="A74" s="80" t="s">
        <v>219</v>
      </c>
      <c r="B74" s="63">
        <v>2</v>
      </c>
      <c r="C74" s="80"/>
      <c r="D74" s="80" t="s">
        <v>1387</v>
      </c>
      <c r="E74" s="80" t="s">
        <v>1182</v>
      </c>
      <c r="F74" s="194">
        <v>26.403400000000001</v>
      </c>
      <c r="G74" s="194">
        <v>27.697500000000002</v>
      </c>
      <c r="H74" s="76">
        <f t="shared" si="6"/>
        <v>1.2941000000000003</v>
      </c>
      <c r="I74" s="59"/>
      <c r="J74" s="2">
        <v>63.1</v>
      </c>
      <c r="K74" s="88"/>
      <c r="L74" s="102">
        <f t="shared" si="4"/>
        <v>0</v>
      </c>
      <c r="N74" s="102">
        <f t="shared" si="5"/>
        <v>20.086200000000002</v>
      </c>
    </row>
    <row r="75" spans="1:14" ht="16.2" thickBot="1" x14ac:dyDescent="0.35">
      <c r="A75" s="80" t="s">
        <v>220</v>
      </c>
      <c r="B75" s="63">
        <v>2</v>
      </c>
      <c r="C75" s="80"/>
      <c r="D75" s="80" t="s">
        <v>1388</v>
      </c>
      <c r="E75" s="80" t="s">
        <v>1182</v>
      </c>
      <c r="F75" s="194">
        <v>19.361799999999999</v>
      </c>
      <c r="G75" s="194">
        <v>20.086200000000002</v>
      </c>
      <c r="H75" s="76">
        <f t="shared" si="6"/>
        <v>0.72440000000000282</v>
      </c>
      <c r="I75" s="59"/>
      <c r="J75" s="2">
        <v>48.7</v>
      </c>
      <c r="K75" s="88"/>
      <c r="L75" s="102">
        <f t="shared" si="4"/>
        <v>0</v>
      </c>
      <c r="N75" s="102">
        <f t="shared" si="5"/>
        <v>14.5182</v>
      </c>
    </row>
    <row r="76" spans="1:14" ht="16.2" thickBot="1" x14ac:dyDescent="0.35">
      <c r="A76" s="80" t="s">
        <v>221</v>
      </c>
      <c r="B76" s="63">
        <v>2</v>
      </c>
      <c r="C76" s="80"/>
      <c r="D76" s="80" t="s">
        <v>1389</v>
      </c>
      <c r="E76" s="80" t="s">
        <v>1182</v>
      </c>
      <c r="F76" s="194">
        <v>14.5182</v>
      </c>
      <c r="G76" s="194">
        <v>14.5182</v>
      </c>
      <c r="H76" s="76">
        <f t="shared" si="6"/>
        <v>0</v>
      </c>
      <c r="I76" s="59">
        <f>0.015086*J76</f>
        <v>0.70451620000000004</v>
      </c>
      <c r="J76" s="2">
        <v>46.7</v>
      </c>
      <c r="K76" s="88"/>
      <c r="L76" s="102">
        <f t="shared" si="4"/>
        <v>0</v>
      </c>
      <c r="N76" s="102">
        <f t="shared" si="5"/>
        <v>28.173200000000001</v>
      </c>
    </row>
    <row r="77" spans="1:14" ht="16.2" thickBot="1" x14ac:dyDescent="0.35">
      <c r="A77" s="80" t="s">
        <v>222</v>
      </c>
      <c r="B77" s="63">
        <v>2</v>
      </c>
      <c r="C77" s="80"/>
      <c r="D77" s="80" t="s">
        <v>1390</v>
      </c>
      <c r="E77" s="80" t="s">
        <v>1182</v>
      </c>
      <c r="F77" s="194">
        <v>27.6433</v>
      </c>
      <c r="G77" s="194">
        <v>28.173200000000001</v>
      </c>
      <c r="H77" s="76">
        <f t="shared" si="6"/>
        <v>0.52990000000000137</v>
      </c>
      <c r="I77" s="59"/>
      <c r="J77" s="2">
        <v>61.9</v>
      </c>
      <c r="K77" s="88"/>
      <c r="L77" s="102">
        <f t="shared" si="4"/>
        <v>0</v>
      </c>
      <c r="N77" s="102">
        <f t="shared" si="5"/>
        <v>13.7684</v>
      </c>
    </row>
    <row r="78" spans="1:14" ht="33.75" customHeight="1" thickBot="1" x14ac:dyDescent="0.35">
      <c r="A78" s="63" t="s">
        <v>227</v>
      </c>
      <c r="B78" s="63">
        <v>2</v>
      </c>
      <c r="C78" s="63"/>
      <c r="D78" s="63" t="s">
        <v>1391</v>
      </c>
      <c r="E78" s="63" t="s">
        <v>1182</v>
      </c>
      <c r="F78" s="194">
        <v>12.927899999999999</v>
      </c>
      <c r="G78" s="194">
        <v>13.7684</v>
      </c>
      <c r="H78" s="76">
        <f t="shared" si="6"/>
        <v>0.84050000000000047</v>
      </c>
      <c r="I78" s="59"/>
      <c r="J78" s="46">
        <v>57.6</v>
      </c>
      <c r="K78" s="145"/>
      <c r="L78" s="166">
        <f t="shared" si="4"/>
        <v>0</v>
      </c>
      <c r="M78" s="303"/>
      <c r="N78" s="102">
        <f t="shared" si="5"/>
        <v>3.52</v>
      </c>
    </row>
    <row r="79" spans="1:14" ht="16.2" thickBot="1" x14ac:dyDescent="0.35">
      <c r="A79" s="63" t="s">
        <v>230</v>
      </c>
      <c r="B79" s="63">
        <v>2</v>
      </c>
      <c r="C79" s="63"/>
      <c r="D79" s="63">
        <v>3462011</v>
      </c>
      <c r="E79" s="63"/>
      <c r="F79" s="76">
        <v>3.51</v>
      </c>
      <c r="G79" s="76">
        <v>3.52</v>
      </c>
      <c r="H79" s="76">
        <f t="shared" si="6"/>
        <v>1.0000000000000231E-2</v>
      </c>
      <c r="I79" s="59"/>
      <c r="J79" s="46">
        <v>39.9</v>
      </c>
      <c r="K79" s="145"/>
      <c r="L79" s="166">
        <f t="shared" si="4"/>
        <v>0</v>
      </c>
      <c r="M79" s="303"/>
      <c r="N79" s="102">
        <f t="shared" si="5"/>
        <v>19.246700000000001</v>
      </c>
    </row>
    <row r="80" spans="1:14" ht="16.2" thickBot="1" x14ac:dyDescent="0.35">
      <c r="A80" s="63" t="s">
        <v>234</v>
      </c>
      <c r="B80" s="63">
        <v>2</v>
      </c>
      <c r="C80" s="63"/>
      <c r="D80" s="63" t="s">
        <v>1392</v>
      </c>
      <c r="E80" s="63" t="s">
        <v>1182</v>
      </c>
      <c r="F80" s="76">
        <v>18.285799999999998</v>
      </c>
      <c r="G80" s="76">
        <v>19.246700000000001</v>
      </c>
      <c r="H80" s="76">
        <f t="shared" si="6"/>
        <v>0.96090000000000231</v>
      </c>
      <c r="I80" s="59"/>
      <c r="J80" s="46">
        <v>62.9</v>
      </c>
      <c r="K80" s="145"/>
      <c r="L80" s="166">
        <f t="shared" si="4"/>
        <v>0</v>
      </c>
      <c r="M80" s="303"/>
      <c r="N80" s="102" t="e">
        <f>#REF!</f>
        <v>#REF!</v>
      </c>
    </row>
    <row r="81" spans="1:14" ht="16.2" thickBot="1" x14ac:dyDescent="0.35">
      <c r="A81" s="63" t="s">
        <v>235</v>
      </c>
      <c r="B81" s="63">
        <v>2</v>
      </c>
      <c r="C81" s="63"/>
      <c r="D81" s="63"/>
      <c r="E81" s="63"/>
      <c r="F81" s="194">
        <v>17.3233</v>
      </c>
      <c r="G81" s="194">
        <v>18.333600000000001</v>
      </c>
      <c r="H81" s="76">
        <f t="shared" si="6"/>
        <v>1.0103000000000009</v>
      </c>
      <c r="I81" s="59"/>
      <c r="J81" s="46">
        <v>48.6</v>
      </c>
      <c r="K81" s="145"/>
      <c r="L81" s="166">
        <f t="shared" si="4"/>
        <v>0</v>
      </c>
      <c r="M81" s="303"/>
      <c r="N81" s="102">
        <f t="shared" ref="N81:N143" si="7">G81</f>
        <v>18.333600000000001</v>
      </c>
    </row>
    <row r="82" spans="1:14" ht="16.2" thickBot="1" x14ac:dyDescent="0.35">
      <c r="A82" s="63" t="s">
        <v>236</v>
      </c>
      <c r="B82" s="63">
        <v>2</v>
      </c>
      <c r="C82" s="63"/>
      <c r="D82" s="63"/>
      <c r="E82" s="63"/>
      <c r="F82" s="194">
        <v>8.6190999999999995</v>
      </c>
      <c r="G82" s="194">
        <v>9.1186000000000007</v>
      </c>
      <c r="H82" s="76">
        <f t="shared" si="6"/>
        <v>0.49950000000000117</v>
      </c>
      <c r="I82" s="59"/>
      <c r="J82" s="46">
        <v>46.7</v>
      </c>
      <c r="K82" s="145"/>
      <c r="L82" s="166">
        <f t="shared" si="4"/>
        <v>0</v>
      </c>
      <c r="M82" s="303"/>
      <c r="N82" s="102">
        <f t="shared" si="7"/>
        <v>9.1186000000000007</v>
      </c>
    </row>
    <row r="83" spans="1:14" ht="16.2" thickBot="1" x14ac:dyDescent="0.35">
      <c r="A83" s="63" t="s">
        <v>237</v>
      </c>
      <c r="B83" s="63">
        <v>2</v>
      </c>
      <c r="C83" s="63"/>
      <c r="D83" s="63"/>
      <c r="E83" s="63"/>
      <c r="F83" s="194">
        <v>10.9871</v>
      </c>
      <c r="G83" s="194">
        <v>11.4236</v>
      </c>
      <c r="H83" s="76">
        <f t="shared" si="6"/>
        <v>0.43650000000000055</v>
      </c>
      <c r="I83" s="59"/>
      <c r="J83" s="46">
        <v>61.8</v>
      </c>
      <c r="K83" s="145"/>
      <c r="L83" s="166">
        <f t="shared" si="4"/>
        <v>0</v>
      </c>
      <c r="M83" s="303"/>
      <c r="N83" s="102">
        <f t="shared" si="7"/>
        <v>11.4236</v>
      </c>
    </row>
    <row r="84" spans="1:14" ht="32.25" customHeight="1" thickBot="1" x14ac:dyDescent="0.35">
      <c r="A84" s="80" t="s">
        <v>238</v>
      </c>
      <c r="B84" s="63">
        <v>2</v>
      </c>
      <c r="C84" s="80"/>
      <c r="D84" s="80" t="s">
        <v>1393</v>
      </c>
      <c r="E84" s="80" t="s">
        <v>1182</v>
      </c>
      <c r="F84" s="194">
        <v>22.305199999999999</v>
      </c>
      <c r="G84" s="194">
        <v>23.414400000000001</v>
      </c>
      <c r="H84" s="76">
        <f t="shared" si="6"/>
        <v>1.1092000000000013</v>
      </c>
      <c r="I84" s="59"/>
      <c r="J84" s="2">
        <v>57.7</v>
      </c>
      <c r="K84" s="88"/>
      <c r="L84" s="102">
        <f t="shared" si="4"/>
        <v>0</v>
      </c>
      <c r="M84" s="182"/>
      <c r="N84" s="102">
        <f t="shared" si="7"/>
        <v>23.414400000000001</v>
      </c>
    </row>
    <row r="85" spans="1:14" ht="16.2" customHeight="1" thickBot="1" x14ac:dyDescent="0.35">
      <c r="A85" s="63" t="s">
        <v>240</v>
      </c>
      <c r="B85" s="63">
        <v>2</v>
      </c>
      <c r="C85" s="63"/>
      <c r="D85" s="63" t="s">
        <v>1394</v>
      </c>
      <c r="E85" s="63" t="s">
        <v>1182</v>
      </c>
      <c r="F85" s="194">
        <v>15.123900000000001</v>
      </c>
      <c r="G85" s="194">
        <v>15.8469</v>
      </c>
      <c r="H85" s="76">
        <f t="shared" si="6"/>
        <v>0.72299999999999898</v>
      </c>
      <c r="I85" s="59"/>
      <c r="J85" s="46">
        <v>39.799999999999997</v>
      </c>
      <c r="K85" s="145"/>
      <c r="L85" s="166">
        <f t="shared" si="4"/>
        <v>0</v>
      </c>
      <c r="M85" s="192"/>
      <c r="N85" s="102">
        <f t="shared" si="7"/>
        <v>15.8469</v>
      </c>
    </row>
    <row r="86" spans="1:14" ht="16.2" thickBot="1" x14ac:dyDescent="0.35">
      <c r="A86" s="80" t="s">
        <v>244</v>
      </c>
      <c r="B86" s="63">
        <v>2</v>
      </c>
      <c r="C86" s="80"/>
      <c r="D86" s="80" t="s">
        <v>1395</v>
      </c>
      <c r="E86" s="80" t="s">
        <v>1182</v>
      </c>
      <c r="F86" s="194">
        <v>6.6604000000000001</v>
      </c>
      <c r="G86" s="194">
        <v>6.6604000000000001</v>
      </c>
      <c r="H86" s="76">
        <f t="shared" si="6"/>
        <v>0</v>
      </c>
      <c r="I86" s="59">
        <f t="shared" ref="I86:I87" si="8">0.015086*J86</f>
        <v>0.94890940000000001</v>
      </c>
      <c r="J86" s="2">
        <v>62.9</v>
      </c>
      <c r="K86" s="88"/>
      <c r="L86" s="102">
        <f t="shared" si="4"/>
        <v>0</v>
      </c>
      <c r="M86" s="182"/>
      <c r="N86" s="102">
        <f t="shared" si="7"/>
        <v>6.6604000000000001</v>
      </c>
    </row>
    <row r="87" spans="1:14" ht="16.2" thickBot="1" x14ac:dyDescent="0.35">
      <c r="A87" s="220" t="s">
        <v>248</v>
      </c>
      <c r="B87" s="220">
        <v>2</v>
      </c>
      <c r="C87" s="220"/>
      <c r="D87" s="220" t="s">
        <v>1396</v>
      </c>
      <c r="E87" s="220" t="s">
        <v>1182</v>
      </c>
      <c r="F87" s="194">
        <v>5.4816000000000003</v>
      </c>
      <c r="G87" s="194">
        <v>5.4816000000000003</v>
      </c>
      <c r="H87" s="76">
        <f t="shared" si="6"/>
        <v>0</v>
      </c>
      <c r="I87" s="59">
        <f t="shared" si="8"/>
        <v>0.73468820000000001</v>
      </c>
      <c r="J87" s="219">
        <v>48.7</v>
      </c>
      <c r="K87" s="145"/>
      <c r="L87" s="166">
        <f t="shared" si="4"/>
        <v>0</v>
      </c>
      <c r="M87" s="182"/>
      <c r="N87" s="102">
        <f t="shared" si="7"/>
        <v>5.4816000000000003</v>
      </c>
    </row>
    <row r="88" spans="1:14" ht="16.2" thickBot="1" x14ac:dyDescent="0.35">
      <c r="A88" s="220" t="s">
        <v>249</v>
      </c>
      <c r="B88" s="220">
        <v>2</v>
      </c>
      <c r="C88" s="220"/>
      <c r="D88" s="220" t="s">
        <v>1397</v>
      </c>
      <c r="E88" s="220" t="s">
        <v>1182</v>
      </c>
      <c r="F88" s="76">
        <v>13.9795</v>
      </c>
      <c r="G88" s="76">
        <v>14.990399999999999</v>
      </c>
      <c r="H88" s="76">
        <f t="shared" si="6"/>
        <v>1.0108999999999995</v>
      </c>
      <c r="I88" s="59"/>
      <c r="J88" s="219">
        <v>46.7</v>
      </c>
      <c r="K88" s="145"/>
      <c r="L88" s="102">
        <f t="shared" si="4"/>
        <v>0</v>
      </c>
      <c r="M88" s="182"/>
      <c r="N88" s="102">
        <f t="shared" si="7"/>
        <v>14.990399999999999</v>
      </c>
    </row>
    <row r="89" spans="1:14" ht="16.2" thickBot="1" x14ac:dyDescent="0.35">
      <c r="A89" s="220" t="s">
        <v>250</v>
      </c>
      <c r="B89" s="220">
        <v>2</v>
      </c>
      <c r="C89" s="220"/>
      <c r="D89" s="220" t="s">
        <v>1398</v>
      </c>
      <c r="E89" s="220" t="s">
        <v>1182</v>
      </c>
      <c r="F89" s="194">
        <v>21.745000000000001</v>
      </c>
      <c r="G89" s="194">
        <v>22.995699999999999</v>
      </c>
      <c r="H89" s="76">
        <f t="shared" si="6"/>
        <v>1.2506999999999984</v>
      </c>
      <c r="I89" s="59"/>
      <c r="J89" s="219">
        <v>61.6</v>
      </c>
      <c r="K89" s="145"/>
      <c r="L89" s="102">
        <f t="shared" si="4"/>
        <v>0</v>
      </c>
      <c r="N89" s="102" t="e">
        <f>#REF!</f>
        <v>#REF!</v>
      </c>
    </row>
    <row r="90" spans="1:14" ht="16.2" thickBot="1" x14ac:dyDescent="0.35">
      <c r="A90" s="220" t="s">
        <v>256</v>
      </c>
      <c r="B90" s="220">
        <v>2</v>
      </c>
      <c r="C90" s="220"/>
      <c r="D90" s="220"/>
      <c r="E90" s="220"/>
      <c r="F90" s="76">
        <v>7.0305</v>
      </c>
      <c r="G90" s="76">
        <v>7.0305</v>
      </c>
      <c r="H90" s="76">
        <f t="shared" si="6"/>
        <v>0</v>
      </c>
      <c r="I90" s="59">
        <f>0.015086*J90</f>
        <v>0.86895359999999999</v>
      </c>
      <c r="J90" s="219">
        <v>57.6</v>
      </c>
      <c r="K90" s="145"/>
      <c r="L90" s="102">
        <f t="shared" si="4"/>
        <v>0</v>
      </c>
      <c r="N90" s="102" t="e">
        <f>#REF!</f>
        <v>#REF!</v>
      </c>
    </row>
    <row r="91" spans="1:14" ht="16.2" thickBot="1" x14ac:dyDescent="0.35">
      <c r="A91" s="220" t="s">
        <v>260</v>
      </c>
      <c r="B91" s="220">
        <v>2</v>
      </c>
      <c r="C91" s="220"/>
      <c r="D91" s="220" t="s">
        <v>1399</v>
      </c>
      <c r="E91" s="220" t="s">
        <v>1182</v>
      </c>
      <c r="F91" s="76">
        <v>17.021999999999998</v>
      </c>
      <c r="G91" s="76">
        <v>17.995699999999999</v>
      </c>
      <c r="H91" s="76">
        <f t="shared" si="6"/>
        <v>0.9737000000000009</v>
      </c>
      <c r="I91" s="59"/>
      <c r="J91" s="144">
        <v>40</v>
      </c>
      <c r="K91" s="145"/>
      <c r="L91" s="166">
        <f t="shared" si="4"/>
        <v>0</v>
      </c>
      <c r="M91" s="64"/>
      <c r="N91" s="102">
        <f t="shared" ref="N91:N99" si="9">G89</f>
        <v>22.995699999999999</v>
      </c>
    </row>
    <row r="92" spans="1:14" ht="15.9" customHeight="1" thickBot="1" x14ac:dyDescent="0.35">
      <c r="A92" s="220" t="s">
        <v>262</v>
      </c>
      <c r="B92" s="220">
        <v>2</v>
      </c>
      <c r="C92" s="220"/>
      <c r="D92" s="220" t="s">
        <v>1400</v>
      </c>
      <c r="E92" s="220" t="s">
        <v>1182</v>
      </c>
      <c r="F92" s="194">
        <v>8.2431999999999999</v>
      </c>
      <c r="G92" s="194">
        <v>8.8454999999999995</v>
      </c>
      <c r="H92" s="76">
        <f t="shared" si="6"/>
        <v>0.60229999999999961</v>
      </c>
      <c r="I92" s="59"/>
      <c r="J92" s="219">
        <v>62.9</v>
      </c>
      <c r="K92" s="145"/>
      <c r="L92" s="166">
        <f t="shared" si="4"/>
        <v>0</v>
      </c>
      <c r="M92" s="64"/>
      <c r="N92" s="102">
        <f t="shared" si="9"/>
        <v>7.0305</v>
      </c>
    </row>
    <row r="93" spans="1:14" ht="15.9" customHeight="1" thickBot="1" x14ac:dyDescent="0.35">
      <c r="A93" s="63" t="s">
        <v>266</v>
      </c>
      <c r="B93" s="63">
        <v>2</v>
      </c>
      <c r="C93" s="63"/>
      <c r="D93" s="63" t="s">
        <v>1401</v>
      </c>
      <c r="E93" s="63" t="s">
        <v>1182</v>
      </c>
      <c r="F93" s="194">
        <v>7.5842000000000001</v>
      </c>
      <c r="G93" s="194">
        <v>8.6251999999999995</v>
      </c>
      <c r="H93" s="76">
        <f t="shared" si="6"/>
        <v>1.0409999999999995</v>
      </c>
      <c r="I93" s="59"/>
      <c r="J93" s="46">
        <v>48.5</v>
      </c>
      <c r="K93" s="145"/>
      <c r="L93" s="166">
        <f t="shared" si="4"/>
        <v>0</v>
      </c>
      <c r="M93" s="64"/>
      <c r="N93" s="102">
        <f t="shared" si="9"/>
        <v>17.995699999999999</v>
      </c>
    </row>
    <row r="94" spans="1:14" ht="15.9" customHeight="1" thickBot="1" x14ac:dyDescent="0.35">
      <c r="A94" s="80" t="s">
        <v>270</v>
      </c>
      <c r="B94" s="63">
        <v>2</v>
      </c>
      <c r="C94" s="80"/>
      <c r="D94" s="80" t="s">
        <v>1402</v>
      </c>
      <c r="E94" s="80" t="s">
        <v>1182</v>
      </c>
      <c r="F94" s="194">
        <v>12.420199999999999</v>
      </c>
      <c r="G94" s="194">
        <v>12.7372</v>
      </c>
      <c r="H94" s="76">
        <f t="shared" si="6"/>
        <v>0.31700000000000017</v>
      </c>
      <c r="I94" s="59"/>
      <c r="J94" s="2">
        <v>46.6</v>
      </c>
      <c r="K94" s="88"/>
      <c r="L94" s="102">
        <f t="shared" si="4"/>
        <v>0</v>
      </c>
      <c r="N94" s="102">
        <f t="shared" si="9"/>
        <v>8.8454999999999995</v>
      </c>
    </row>
    <row r="95" spans="1:14" ht="15.9" customHeight="1" thickBot="1" x14ac:dyDescent="0.35">
      <c r="A95" s="80" t="s">
        <v>271</v>
      </c>
      <c r="B95" s="63">
        <v>2</v>
      </c>
      <c r="C95" s="80"/>
      <c r="D95" s="80" t="s">
        <v>1403</v>
      </c>
      <c r="E95" s="80" t="s">
        <v>1182</v>
      </c>
      <c r="F95" s="194">
        <v>22.694800000000001</v>
      </c>
      <c r="G95" s="194">
        <v>23.859500000000001</v>
      </c>
      <c r="H95" s="76">
        <f t="shared" si="6"/>
        <v>1.1646999999999998</v>
      </c>
      <c r="I95" s="59"/>
      <c r="J95" s="2">
        <v>61.8</v>
      </c>
      <c r="K95" s="88"/>
      <c r="L95" s="102">
        <f t="shared" si="4"/>
        <v>0</v>
      </c>
      <c r="N95" s="102">
        <f t="shared" si="9"/>
        <v>8.6251999999999995</v>
      </c>
    </row>
    <row r="96" spans="1:14" ht="15.9" customHeight="1" thickBot="1" x14ac:dyDescent="0.35">
      <c r="A96" s="80" t="s">
        <v>273</v>
      </c>
      <c r="B96" s="63">
        <v>2</v>
      </c>
      <c r="C96" s="80"/>
      <c r="D96" s="80" t="s">
        <v>1404</v>
      </c>
      <c r="E96" s="80" t="s">
        <v>1182</v>
      </c>
      <c r="F96" s="194">
        <v>24.301300000000001</v>
      </c>
      <c r="G96" s="194">
        <v>25.468499999999999</v>
      </c>
      <c r="H96" s="76">
        <f t="shared" si="6"/>
        <v>1.1671999999999976</v>
      </c>
      <c r="I96" s="59"/>
      <c r="J96" s="2">
        <v>57.5</v>
      </c>
      <c r="K96" s="88"/>
      <c r="L96" s="102">
        <f t="shared" si="4"/>
        <v>0</v>
      </c>
      <c r="N96" s="102">
        <f t="shared" si="9"/>
        <v>12.7372</v>
      </c>
    </row>
    <row r="97" spans="1:14" ht="15.9" customHeight="1" thickBot="1" x14ac:dyDescent="0.35">
      <c r="A97" s="63" t="s">
        <v>275</v>
      </c>
      <c r="B97" s="63">
        <v>2</v>
      </c>
      <c r="C97" s="63"/>
      <c r="D97" s="63" t="s">
        <v>1405</v>
      </c>
      <c r="E97" s="63" t="s">
        <v>1182</v>
      </c>
      <c r="F97" s="194">
        <v>13.111599999999999</v>
      </c>
      <c r="G97" s="194">
        <v>13.912800000000001</v>
      </c>
      <c r="H97" s="76">
        <f t="shared" si="6"/>
        <v>0.80120000000000147</v>
      </c>
      <c r="I97" s="59"/>
      <c r="J97" s="46">
        <v>39.9</v>
      </c>
      <c r="K97" s="145"/>
      <c r="L97" s="166">
        <f t="shared" si="4"/>
        <v>0</v>
      </c>
      <c r="M97" s="192"/>
      <c r="N97" s="102">
        <f t="shared" si="9"/>
        <v>23.859500000000001</v>
      </c>
    </row>
    <row r="98" spans="1:14" ht="15.9" customHeight="1" thickBot="1" x14ac:dyDescent="0.35">
      <c r="A98" s="80" t="s">
        <v>276</v>
      </c>
      <c r="B98" s="63">
        <v>2</v>
      </c>
      <c r="C98" s="80"/>
      <c r="D98" s="80" t="s">
        <v>1406</v>
      </c>
      <c r="E98" s="80" t="s">
        <v>1182</v>
      </c>
      <c r="F98" s="91">
        <v>30.718399999999999</v>
      </c>
      <c r="G98" s="91">
        <v>32.300800000000002</v>
      </c>
      <c r="H98" s="76">
        <f t="shared" si="6"/>
        <v>1.5824000000000034</v>
      </c>
      <c r="I98" s="59"/>
      <c r="J98" s="2">
        <v>62.9</v>
      </c>
      <c r="K98" s="88"/>
      <c r="L98" s="102">
        <f t="shared" ref="L98:L154" si="10">-K98</f>
        <v>0</v>
      </c>
      <c r="N98" s="102">
        <f t="shared" si="9"/>
        <v>25.468499999999999</v>
      </c>
    </row>
    <row r="99" spans="1:14" ht="15.9" customHeight="1" thickBot="1" x14ac:dyDescent="0.35">
      <c r="A99" s="63" t="s">
        <v>279</v>
      </c>
      <c r="B99" s="63">
        <v>2</v>
      </c>
      <c r="C99" s="63"/>
      <c r="D99" s="63" t="s">
        <v>1407</v>
      </c>
      <c r="E99" s="63" t="s">
        <v>1182</v>
      </c>
      <c r="F99" s="91">
        <v>12.418200000000001</v>
      </c>
      <c r="G99" s="91">
        <v>13.1972</v>
      </c>
      <c r="H99" s="76">
        <f t="shared" si="6"/>
        <v>0.77899999999999991</v>
      </c>
      <c r="I99" s="59"/>
      <c r="J99" s="46">
        <v>48.5</v>
      </c>
      <c r="K99" s="145"/>
      <c r="L99" s="166">
        <f t="shared" si="10"/>
        <v>0</v>
      </c>
      <c r="M99" s="64"/>
      <c r="N99" s="102">
        <f t="shared" si="9"/>
        <v>13.912800000000001</v>
      </c>
    </row>
    <row r="100" spans="1:14" ht="15.9" customHeight="1" thickBot="1" x14ac:dyDescent="0.35">
      <c r="A100" s="80" t="s">
        <v>280</v>
      </c>
      <c r="B100" s="63">
        <v>2</v>
      </c>
      <c r="C100" s="80"/>
      <c r="D100" s="80" t="s">
        <v>1408</v>
      </c>
      <c r="E100" s="80" t="s">
        <v>1182</v>
      </c>
      <c r="F100" s="205">
        <v>17.0974</v>
      </c>
      <c r="G100" s="205">
        <v>18.0505</v>
      </c>
      <c r="H100" s="76">
        <f t="shared" si="6"/>
        <v>0.95309999999999917</v>
      </c>
      <c r="I100" s="59"/>
      <c r="J100" s="2">
        <v>46.6</v>
      </c>
      <c r="K100" s="88"/>
      <c r="L100" s="102">
        <f t="shared" si="10"/>
        <v>0</v>
      </c>
      <c r="N100" s="102">
        <f t="shared" si="7"/>
        <v>18.0505</v>
      </c>
    </row>
    <row r="101" spans="1:14" ht="15.9" customHeight="1" thickBot="1" x14ac:dyDescent="0.35">
      <c r="A101" s="80" t="s">
        <v>281</v>
      </c>
      <c r="B101" s="63">
        <v>2</v>
      </c>
      <c r="C101" s="80"/>
      <c r="D101" s="80" t="s">
        <v>1409</v>
      </c>
      <c r="E101" s="80" t="s">
        <v>1182</v>
      </c>
      <c r="F101" s="194">
        <v>18.672499999999999</v>
      </c>
      <c r="G101" s="194">
        <v>19.7363</v>
      </c>
      <c r="H101" s="76">
        <f t="shared" si="6"/>
        <v>1.0638000000000005</v>
      </c>
      <c r="I101" s="59"/>
      <c r="J101" s="2">
        <v>61.8</v>
      </c>
      <c r="K101" s="88"/>
      <c r="L101" s="102">
        <f t="shared" si="10"/>
        <v>0</v>
      </c>
      <c r="N101" s="102">
        <f t="shared" si="7"/>
        <v>19.7363</v>
      </c>
    </row>
    <row r="102" spans="1:14" ht="15.9" customHeight="1" thickBot="1" x14ac:dyDescent="0.35">
      <c r="A102" s="80" t="s">
        <v>283</v>
      </c>
      <c r="B102" s="63">
        <v>2</v>
      </c>
      <c r="C102" s="80"/>
      <c r="D102" s="80" t="s">
        <v>1410</v>
      </c>
      <c r="E102" s="80" t="s">
        <v>1182</v>
      </c>
      <c r="F102" s="194">
        <v>21.3475</v>
      </c>
      <c r="G102" s="194">
        <v>22.365500000000001</v>
      </c>
      <c r="H102" s="76">
        <f t="shared" si="6"/>
        <v>1.0180000000000007</v>
      </c>
      <c r="I102" s="59"/>
      <c r="J102" s="2">
        <v>57.6</v>
      </c>
      <c r="K102" s="88"/>
      <c r="L102" s="102">
        <f t="shared" si="10"/>
        <v>0</v>
      </c>
      <c r="N102" s="102">
        <f t="shared" si="7"/>
        <v>22.365500000000001</v>
      </c>
    </row>
    <row r="103" spans="1:14" ht="15.9" customHeight="1" thickBot="1" x14ac:dyDescent="0.35">
      <c r="A103" s="80" t="s">
        <v>287</v>
      </c>
      <c r="B103" s="63">
        <v>2</v>
      </c>
      <c r="C103" s="80"/>
      <c r="D103" s="80" t="s">
        <v>1411</v>
      </c>
      <c r="E103" s="80" t="s">
        <v>1182</v>
      </c>
      <c r="F103" s="194">
        <v>9.0876000000000001</v>
      </c>
      <c r="G103" s="194">
        <v>9.3554999999999993</v>
      </c>
      <c r="H103" s="76">
        <f t="shared" si="6"/>
        <v>0.26789999999999914</v>
      </c>
      <c r="I103" s="59"/>
      <c r="J103" s="2">
        <v>39.9</v>
      </c>
      <c r="K103" s="88"/>
      <c r="L103" s="102">
        <f t="shared" si="10"/>
        <v>0</v>
      </c>
      <c r="N103" s="102">
        <f t="shared" si="7"/>
        <v>9.3554999999999993</v>
      </c>
    </row>
    <row r="104" spans="1:14" ht="15.9" customHeight="1" thickBot="1" x14ac:dyDescent="0.35">
      <c r="A104" s="80" t="s">
        <v>289</v>
      </c>
      <c r="B104" s="63">
        <v>2</v>
      </c>
      <c r="C104" s="80"/>
      <c r="D104" s="80" t="s">
        <v>1412</v>
      </c>
      <c r="E104" s="80" t="s">
        <v>1182</v>
      </c>
      <c r="F104" s="194">
        <v>13.486599999999999</v>
      </c>
      <c r="G104" s="194">
        <v>14.2729</v>
      </c>
      <c r="H104" s="76">
        <f t="shared" si="6"/>
        <v>0.78630000000000067</v>
      </c>
      <c r="I104" s="59"/>
      <c r="J104" s="2">
        <v>62.8</v>
      </c>
      <c r="K104" s="88"/>
      <c r="L104" s="102">
        <f t="shared" si="10"/>
        <v>0</v>
      </c>
      <c r="N104" s="102">
        <f t="shared" si="7"/>
        <v>14.2729</v>
      </c>
    </row>
    <row r="105" spans="1:14" ht="16.2" thickBot="1" x14ac:dyDescent="0.35">
      <c r="A105" s="80" t="s">
        <v>290</v>
      </c>
      <c r="B105" s="63">
        <v>2</v>
      </c>
      <c r="C105" s="80"/>
      <c r="D105" s="80" t="s">
        <v>1413</v>
      </c>
      <c r="E105" s="80" t="s">
        <v>1182</v>
      </c>
      <c r="F105" s="195">
        <v>13.8292</v>
      </c>
      <c r="G105" s="195">
        <v>14.5427</v>
      </c>
      <c r="H105" s="76">
        <f t="shared" si="6"/>
        <v>0.7134999999999998</v>
      </c>
      <c r="I105" s="59"/>
      <c r="J105" s="2">
        <v>48.6</v>
      </c>
      <c r="K105" s="88"/>
      <c r="L105" s="102">
        <f t="shared" si="10"/>
        <v>0</v>
      </c>
      <c r="N105" s="102">
        <f t="shared" si="7"/>
        <v>14.5427</v>
      </c>
    </row>
    <row r="106" spans="1:14" ht="16.2" thickBot="1" x14ac:dyDescent="0.35">
      <c r="A106" s="80" t="s">
        <v>291</v>
      </c>
      <c r="B106" s="63">
        <v>2</v>
      </c>
      <c r="C106" s="80"/>
      <c r="D106" s="80" t="s">
        <v>1414</v>
      </c>
      <c r="E106" s="80" t="s">
        <v>1182</v>
      </c>
      <c r="F106" s="194">
        <v>17.1876</v>
      </c>
      <c r="G106" s="194">
        <v>17.8721</v>
      </c>
      <c r="H106" s="76">
        <f t="shared" si="6"/>
        <v>0.68449999999999989</v>
      </c>
      <c r="I106" s="59"/>
      <c r="J106" s="2">
        <v>47.1</v>
      </c>
      <c r="K106" s="88"/>
      <c r="L106" s="102">
        <f t="shared" si="10"/>
        <v>0</v>
      </c>
      <c r="N106" s="102">
        <f t="shared" si="7"/>
        <v>17.8721</v>
      </c>
    </row>
    <row r="107" spans="1:14" ht="16.2" thickBot="1" x14ac:dyDescent="0.35">
      <c r="A107" s="80" t="s">
        <v>292</v>
      </c>
      <c r="B107" s="63">
        <v>2</v>
      </c>
      <c r="C107" s="80"/>
      <c r="D107" s="80" t="s">
        <v>1415</v>
      </c>
      <c r="E107" s="80" t="s">
        <v>1182</v>
      </c>
      <c r="F107" s="194">
        <v>19.880199999999999</v>
      </c>
      <c r="G107" s="194">
        <v>20.705300000000001</v>
      </c>
      <c r="H107" s="76">
        <f t="shared" si="6"/>
        <v>0.82510000000000261</v>
      </c>
      <c r="I107" s="59"/>
      <c r="J107" s="2">
        <v>61.8</v>
      </c>
      <c r="K107" s="88"/>
      <c r="L107" s="102">
        <f t="shared" si="10"/>
        <v>0</v>
      </c>
      <c r="N107" s="102">
        <f t="shared" si="7"/>
        <v>20.705300000000001</v>
      </c>
    </row>
    <row r="108" spans="1:14" ht="16.2" thickBot="1" x14ac:dyDescent="0.35">
      <c r="A108" s="80" t="s">
        <v>293</v>
      </c>
      <c r="B108" s="63">
        <v>2</v>
      </c>
      <c r="C108" s="80"/>
      <c r="D108" s="80" t="s">
        <v>1416</v>
      </c>
      <c r="E108" s="80" t="s">
        <v>1182</v>
      </c>
      <c r="F108" s="194">
        <v>37.2532</v>
      </c>
      <c r="G108" s="194">
        <v>38.801299999999998</v>
      </c>
      <c r="H108" s="76">
        <f t="shared" si="6"/>
        <v>1.548099999999998</v>
      </c>
      <c r="I108" s="59"/>
      <c r="J108" s="2">
        <v>86.4</v>
      </c>
      <c r="K108" s="88"/>
      <c r="L108" s="102">
        <f t="shared" si="10"/>
        <v>0</v>
      </c>
      <c r="M108" s="103">
        <f>L108*F537</f>
        <v>0</v>
      </c>
      <c r="N108" s="102">
        <f t="shared" si="7"/>
        <v>38.801299999999998</v>
      </c>
    </row>
    <row r="109" spans="1:14" ht="16.2" thickBot="1" x14ac:dyDescent="0.35">
      <c r="A109" s="80" t="s">
        <v>294</v>
      </c>
      <c r="B109" s="63">
        <v>2</v>
      </c>
      <c r="C109" s="80"/>
      <c r="D109" s="80" t="s">
        <v>1323</v>
      </c>
      <c r="E109" s="80" t="s">
        <v>1182</v>
      </c>
      <c r="F109" s="194">
        <v>21.3978</v>
      </c>
      <c r="G109" s="194">
        <v>22.414400000000001</v>
      </c>
      <c r="H109" s="76">
        <f t="shared" si="6"/>
        <v>1.0166000000000004</v>
      </c>
      <c r="I109" s="59"/>
      <c r="J109" s="2">
        <v>38.299999999999997</v>
      </c>
      <c r="K109" s="88"/>
      <c r="L109" s="102">
        <f t="shared" si="10"/>
        <v>0</v>
      </c>
      <c r="N109" s="102">
        <f t="shared" si="7"/>
        <v>22.414400000000001</v>
      </c>
    </row>
    <row r="110" spans="1:14" ht="16.2" thickBot="1" x14ac:dyDescent="0.35">
      <c r="A110" s="80" t="s">
        <v>295</v>
      </c>
      <c r="B110" s="63">
        <v>2</v>
      </c>
      <c r="C110" s="80"/>
      <c r="D110" s="80" t="s">
        <v>1324</v>
      </c>
      <c r="E110" s="80" t="s">
        <v>1182</v>
      </c>
      <c r="F110" s="194">
        <v>19.444500000000001</v>
      </c>
      <c r="G110" s="194">
        <v>21.273399999999999</v>
      </c>
      <c r="H110" s="76">
        <f t="shared" si="6"/>
        <v>1.8288999999999973</v>
      </c>
      <c r="I110" s="59"/>
      <c r="J110" s="2">
        <v>38.799999999999997</v>
      </c>
      <c r="K110" s="88"/>
      <c r="L110" s="102">
        <f t="shared" si="10"/>
        <v>0</v>
      </c>
      <c r="N110" s="102">
        <f t="shared" si="7"/>
        <v>21.273399999999999</v>
      </c>
    </row>
    <row r="111" spans="1:14" ht="16.2" thickBot="1" x14ac:dyDescent="0.35">
      <c r="A111" s="80" t="s">
        <v>296</v>
      </c>
      <c r="B111" s="63">
        <v>2</v>
      </c>
      <c r="C111" s="80"/>
      <c r="D111" s="80" t="s">
        <v>1417</v>
      </c>
      <c r="E111" s="80" t="s">
        <v>1182</v>
      </c>
      <c r="F111" s="201">
        <v>18.191199999999998</v>
      </c>
      <c r="G111" s="201">
        <v>18.1967</v>
      </c>
      <c r="H111" s="76">
        <f t="shared" si="6"/>
        <v>5.5000000000013927E-3</v>
      </c>
      <c r="I111" s="59"/>
      <c r="J111" s="2">
        <v>38.4</v>
      </c>
      <c r="K111" s="88"/>
      <c r="L111" s="102">
        <f t="shared" si="10"/>
        <v>0</v>
      </c>
      <c r="N111" s="102">
        <f t="shared" si="7"/>
        <v>18.1967</v>
      </c>
    </row>
    <row r="112" spans="1:14" ht="16.2" thickBot="1" x14ac:dyDescent="0.35">
      <c r="A112" s="80" t="s">
        <v>300</v>
      </c>
      <c r="B112" s="63">
        <v>2</v>
      </c>
      <c r="C112" s="80"/>
      <c r="D112" s="80" t="s">
        <v>1326</v>
      </c>
      <c r="E112" s="80" t="s">
        <v>1182</v>
      </c>
      <c r="F112" s="207">
        <v>33.2333</v>
      </c>
      <c r="G112" s="207">
        <v>34.693600000000004</v>
      </c>
      <c r="H112" s="76">
        <f t="shared" si="6"/>
        <v>1.4603000000000037</v>
      </c>
      <c r="I112" s="59"/>
      <c r="J112" s="2">
        <v>76.7</v>
      </c>
      <c r="K112" s="88"/>
      <c r="L112" s="102">
        <f t="shared" si="10"/>
        <v>0</v>
      </c>
      <c r="N112" s="102">
        <f t="shared" ref="N112:N123" si="11">G122</f>
        <v>25.047499999999999</v>
      </c>
    </row>
    <row r="113" spans="1:14" ht="16.2" thickBot="1" x14ac:dyDescent="0.35">
      <c r="A113" s="63" t="s">
        <v>301</v>
      </c>
      <c r="B113" s="63">
        <v>3</v>
      </c>
      <c r="C113" s="63"/>
      <c r="D113" s="63" t="s">
        <v>1327</v>
      </c>
      <c r="E113" s="63" t="s">
        <v>1182</v>
      </c>
      <c r="F113" s="207">
        <v>30.776700000000002</v>
      </c>
      <c r="G113" s="207">
        <v>32.1098</v>
      </c>
      <c r="H113" s="76">
        <f t="shared" si="6"/>
        <v>1.3330999999999982</v>
      </c>
      <c r="I113" s="59"/>
      <c r="J113" s="45">
        <v>86</v>
      </c>
      <c r="K113" s="88"/>
      <c r="L113" s="102">
        <f t="shared" si="10"/>
        <v>0</v>
      </c>
      <c r="M113" s="105">
        <v>44293</v>
      </c>
      <c r="N113" s="102">
        <f t="shared" si="11"/>
        <v>14.757</v>
      </c>
    </row>
    <row r="114" spans="1:14" ht="16.2" thickBot="1" x14ac:dyDescent="0.35">
      <c r="A114" s="63" t="s">
        <v>302</v>
      </c>
      <c r="B114" s="63">
        <v>3</v>
      </c>
      <c r="C114" s="63"/>
      <c r="D114" s="63" t="s">
        <v>1328</v>
      </c>
      <c r="E114" s="63" t="s">
        <v>1182</v>
      </c>
      <c r="F114" s="207">
        <v>14.728899999999999</v>
      </c>
      <c r="G114" s="207">
        <v>15.455399999999999</v>
      </c>
      <c r="H114" s="76">
        <f t="shared" si="6"/>
        <v>0.7264999999999997</v>
      </c>
      <c r="I114" s="59"/>
      <c r="J114" s="2">
        <v>38.299999999999997</v>
      </c>
      <c r="K114" s="88"/>
      <c r="L114" s="102">
        <f t="shared" si="10"/>
        <v>0</v>
      </c>
      <c r="M114" s="105">
        <v>44293</v>
      </c>
      <c r="N114" s="102">
        <f t="shared" si="11"/>
        <v>11.27</v>
      </c>
    </row>
    <row r="115" spans="1:14" ht="16.2" thickBot="1" x14ac:dyDescent="0.35">
      <c r="A115" s="80" t="s">
        <v>303</v>
      </c>
      <c r="B115" s="63">
        <v>3</v>
      </c>
      <c r="C115" s="80"/>
      <c r="D115" s="80" t="s">
        <v>1418</v>
      </c>
      <c r="E115" s="80" t="s">
        <v>1182</v>
      </c>
      <c r="F115" s="207">
        <v>11.216200000000001</v>
      </c>
      <c r="G115" s="207">
        <v>11.7791</v>
      </c>
      <c r="H115" s="76">
        <f t="shared" si="6"/>
        <v>0.56289999999999907</v>
      </c>
      <c r="I115" s="59"/>
      <c r="J115" s="2">
        <v>38.5</v>
      </c>
      <c r="K115" s="88"/>
      <c r="L115" s="102">
        <f t="shared" si="10"/>
        <v>0</v>
      </c>
      <c r="N115" s="102">
        <f t="shared" si="11"/>
        <v>11.939399999999999</v>
      </c>
    </row>
    <row r="116" spans="1:14" ht="16.2" thickBot="1" x14ac:dyDescent="0.35">
      <c r="A116" s="80" t="s">
        <v>305</v>
      </c>
      <c r="B116" s="63">
        <v>3</v>
      </c>
      <c r="C116" s="80"/>
      <c r="D116" s="80" t="s">
        <v>1419</v>
      </c>
      <c r="E116" s="80" t="s">
        <v>1182</v>
      </c>
      <c r="F116" s="207">
        <v>10.5236</v>
      </c>
      <c r="G116" s="207">
        <v>11.016999999999999</v>
      </c>
      <c r="H116" s="76">
        <f t="shared" si="6"/>
        <v>0.49339999999999939</v>
      </c>
      <c r="I116" s="59"/>
      <c r="J116" s="2">
        <v>38.299999999999997</v>
      </c>
      <c r="K116" s="88"/>
      <c r="L116" s="102">
        <f t="shared" si="10"/>
        <v>0</v>
      </c>
      <c r="N116" s="102">
        <f t="shared" si="11"/>
        <v>16.555700000000002</v>
      </c>
    </row>
    <row r="117" spans="1:14" ht="16.2" thickBot="1" x14ac:dyDescent="0.35">
      <c r="A117" s="80" t="s">
        <v>306</v>
      </c>
      <c r="B117" s="63">
        <v>3</v>
      </c>
      <c r="C117" s="80"/>
      <c r="D117" s="80" t="s">
        <v>1420</v>
      </c>
      <c r="E117" s="80" t="s">
        <v>1182</v>
      </c>
      <c r="F117" s="207">
        <v>33.824599999999997</v>
      </c>
      <c r="G117" s="207">
        <v>36.689700000000002</v>
      </c>
      <c r="H117" s="76">
        <f t="shared" si="6"/>
        <v>2.8651000000000053</v>
      </c>
      <c r="I117" s="59"/>
      <c r="J117" s="2">
        <v>81.5</v>
      </c>
      <c r="K117" s="88"/>
      <c r="L117" s="102">
        <f t="shared" si="10"/>
        <v>0</v>
      </c>
      <c r="N117" s="102">
        <f t="shared" si="11"/>
        <v>29.338699999999999</v>
      </c>
    </row>
    <row r="118" spans="1:14" ht="16.2" thickBot="1" x14ac:dyDescent="0.35">
      <c r="A118" s="80" t="s">
        <v>307</v>
      </c>
      <c r="B118" s="63">
        <v>3</v>
      </c>
      <c r="C118" s="80"/>
      <c r="D118" s="80" t="s">
        <v>1421</v>
      </c>
      <c r="E118" s="80" t="s">
        <v>1182</v>
      </c>
      <c r="F118" s="207">
        <v>27.119399999999999</v>
      </c>
      <c r="G118" s="207">
        <v>27.834599999999998</v>
      </c>
      <c r="H118" s="76">
        <f t="shared" si="6"/>
        <v>0.71519999999999939</v>
      </c>
      <c r="I118" s="59"/>
      <c r="J118" s="2">
        <v>86.1</v>
      </c>
      <c r="K118" s="88"/>
      <c r="L118" s="102">
        <f t="shared" si="10"/>
        <v>0</v>
      </c>
      <c r="N118" s="102">
        <f t="shared" si="11"/>
        <v>26.584199999999999</v>
      </c>
    </row>
    <row r="119" spans="1:14" ht="33" customHeight="1" thickBot="1" x14ac:dyDescent="0.35">
      <c r="A119" s="80" t="s">
        <v>308</v>
      </c>
      <c r="B119" s="63">
        <v>3</v>
      </c>
      <c r="C119" s="80"/>
      <c r="D119" s="80" t="s">
        <v>1422</v>
      </c>
      <c r="E119" s="80" t="s">
        <v>1182</v>
      </c>
      <c r="F119" s="207">
        <v>15.121600000000001</v>
      </c>
      <c r="G119" s="207">
        <v>15.879799999999999</v>
      </c>
      <c r="H119" s="76">
        <f t="shared" si="6"/>
        <v>0.75819999999999865</v>
      </c>
      <c r="I119" s="59"/>
      <c r="J119" s="2">
        <v>38.4</v>
      </c>
      <c r="K119" s="88"/>
      <c r="L119" s="102">
        <f t="shared" si="10"/>
        <v>0</v>
      </c>
      <c r="N119" s="102">
        <f t="shared" si="11"/>
        <v>18.347300000000001</v>
      </c>
    </row>
    <row r="120" spans="1:14" ht="16.2" thickBot="1" x14ac:dyDescent="0.35">
      <c r="A120" s="80" t="s">
        <v>309</v>
      </c>
      <c r="B120" s="63">
        <v>3</v>
      </c>
      <c r="C120" s="80"/>
      <c r="D120" s="80" t="s">
        <v>1423</v>
      </c>
      <c r="E120" s="80" t="s">
        <v>1182</v>
      </c>
      <c r="F120" s="207">
        <v>13.769500000000001</v>
      </c>
      <c r="G120" s="207">
        <v>14.582000000000001</v>
      </c>
      <c r="H120" s="76">
        <f t="shared" si="6"/>
        <v>0.8125</v>
      </c>
      <c r="I120" s="59"/>
      <c r="J120" s="2">
        <v>38.5</v>
      </c>
      <c r="K120" s="88"/>
      <c r="L120" s="102">
        <f t="shared" si="10"/>
        <v>0</v>
      </c>
      <c r="N120" s="102">
        <f t="shared" si="11"/>
        <v>0.91659999999999997</v>
      </c>
    </row>
    <row r="121" spans="1:14" ht="16.2" thickBot="1" x14ac:dyDescent="0.35">
      <c r="A121" s="80" t="s">
        <v>311</v>
      </c>
      <c r="B121" s="63">
        <v>3</v>
      </c>
      <c r="C121" s="80"/>
      <c r="D121" s="80" t="s">
        <v>1425</v>
      </c>
      <c r="E121" s="80" t="s">
        <v>1182</v>
      </c>
      <c r="F121" s="207">
        <v>17.547899999999998</v>
      </c>
      <c r="G121" s="207">
        <v>18.4697</v>
      </c>
      <c r="H121" s="76">
        <f t="shared" si="6"/>
        <v>0.92180000000000106</v>
      </c>
      <c r="I121" s="59"/>
      <c r="J121" s="2">
        <v>38.299999999999997</v>
      </c>
      <c r="K121" s="88"/>
      <c r="L121" s="102">
        <f t="shared" si="10"/>
        <v>0</v>
      </c>
      <c r="N121" s="102">
        <f t="shared" si="11"/>
        <v>12.335900000000001</v>
      </c>
    </row>
    <row r="122" spans="1:14" ht="16.2" thickBot="1" x14ac:dyDescent="0.35">
      <c r="A122" s="80" t="s">
        <v>312</v>
      </c>
      <c r="B122" s="63">
        <v>3</v>
      </c>
      <c r="C122" s="80"/>
      <c r="D122" s="80" t="s">
        <v>1426</v>
      </c>
      <c r="E122" s="80" t="s">
        <v>1182</v>
      </c>
      <c r="F122" s="203">
        <v>23.728400000000001</v>
      </c>
      <c r="G122" s="203">
        <v>25.047499999999999</v>
      </c>
      <c r="H122" s="76">
        <f t="shared" si="6"/>
        <v>1.3190999999999988</v>
      </c>
      <c r="I122" s="59"/>
      <c r="J122" s="2">
        <v>81.5</v>
      </c>
      <c r="K122" s="88"/>
      <c r="L122" s="102">
        <f t="shared" si="10"/>
        <v>0</v>
      </c>
      <c r="N122" s="102">
        <f t="shared" si="11"/>
        <v>21.0672</v>
      </c>
    </row>
    <row r="123" spans="1:14" ht="16.2" thickBot="1" x14ac:dyDescent="0.35">
      <c r="A123" s="80" t="s">
        <v>313</v>
      </c>
      <c r="B123" s="63">
        <v>3</v>
      </c>
      <c r="C123" s="80"/>
      <c r="D123" s="80" t="s">
        <v>1427</v>
      </c>
      <c r="E123" s="80" t="s">
        <v>1182</v>
      </c>
      <c r="F123" s="194">
        <v>14.230700000000001</v>
      </c>
      <c r="G123" s="194">
        <v>14.757</v>
      </c>
      <c r="H123" s="76">
        <f t="shared" si="6"/>
        <v>0.5262999999999991</v>
      </c>
      <c r="I123" s="59"/>
      <c r="J123" s="2">
        <v>86.2</v>
      </c>
      <c r="K123" s="88"/>
      <c r="L123" s="102">
        <f t="shared" si="10"/>
        <v>0</v>
      </c>
      <c r="N123" s="102">
        <f t="shared" si="11"/>
        <v>26.582100000000001</v>
      </c>
    </row>
    <row r="124" spans="1:14" ht="30.75" customHeight="1" thickBot="1" x14ac:dyDescent="0.35">
      <c r="A124" s="80" t="s">
        <v>314</v>
      </c>
      <c r="B124" s="63">
        <v>3</v>
      </c>
      <c r="C124" s="80"/>
      <c r="D124" s="80" t="s">
        <v>1428</v>
      </c>
      <c r="E124" s="80" t="s">
        <v>1182</v>
      </c>
      <c r="F124" s="196">
        <v>10.624700000000001</v>
      </c>
      <c r="G124" s="196">
        <v>11.27</v>
      </c>
      <c r="H124" s="76">
        <f t="shared" si="6"/>
        <v>0.64529999999999887</v>
      </c>
      <c r="I124" s="59"/>
      <c r="J124" s="2">
        <v>38.299999999999997</v>
      </c>
      <c r="K124" s="88"/>
      <c r="L124" s="102">
        <f t="shared" si="10"/>
        <v>0</v>
      </c>
      <c r="N124" s="102" t="e">
        <f>#REF!</f>
        <v>#REF!</v>
      </c>
    </row>
    <row r="125" spans="1:14" ht="16.2" thickBot="1" x14ac:dyDescent="0.35">
      <c r="A125" s="80" t="s">
        <v>316</v>
      </c>
      <c r="B125" s="63">
        <v>3</v>
      </c>
      <c r="C125" s="80"/>
      <c r="D125" s="80" t="s">
        <v>1429</v>
      </c>
      <c r="E125" s="80" t="s">
        <v>1182</v>
      </c>
      <c r="F125" s="194">
        <v>11.6381</v>
      </c>
      <c r="G125" s="194">
        <v>11.939399999999999</v>
      </c>
      <c r="H125" s="76">
        <f t="shared" si="6"/>
        <v>0.30129999999999946</v>
      </c>
      <c r="I125" s="59"/>
      <c r="J125" s="2">
        <v>38.4</v>
      </c>
      <c r="K125" s="88"/>
      <c r="L125" s="102">
        <f t="shared" si="10"/>
        <v>0</v>
      </c>
      <c r="N125" s="102" t="e">
        <f>#REF!</f>
        <v>#REF!</v>
      </c>
    </row>
    <row r="126" spans="1:14" ht="16.2" thickBot="1" x14ac:dyDescent="0.35">
      <c r="A126" s="80" t="s">
        <v>320</v>
      </c>
      <c r="B126" s="63">
        <v>3</v>
      </c>
      <c r="C126" s="80"/>
      <c r="D126" s="80" t="s">
        <v>1430</v>
      </c>
      <c r="E126" s="80" t="s">
        <v>1182</v>
      </c>
      <c r="F126" s="194">
        <v>15.717499999999999</v>
      </c>
      <c r="G126" s="194">
        <v>16.555700000000002</v>
      </c>
      <c r="H126" s="76">
        <f t="shared" si="6"/>
        <v>0.83820000000000228</v>
      </c>
      <c r="I126" s="59"/>
      <c r="J126" s="2">
        <v>38.4</v>
      </c>
      <c r="K126" s="88"/>
      <c r="L126" s="102">
        <f t="shared" si="10"/>
        <v>0</v>
      </c>
      <c r="N126" s="102" t="e">
        <f>#REF!</f>
        <v>#REF!</v>
      </c>
    </row>
    <row r="127" spans="1:14" ht="25.5" customHeight="1" thickBot="1" x14ac:dyDescent="0.35">
      <c r="A127" s="80" t="s">
        <v>321</v>
      </c>
      <c r="B127" s="63">
        <v>3</v>
      </c>
      <c r="C127" s="63"/>
      <c r="D127" s="80" t="s">
        <v>1431</v>
      </c>
      <c r="E127" s="80" t="s">
        <v>1182</v>
      </c>
      <c r="F127" s="194">
        <v>28.090499999999999</v>
      </c>
      <c r="G127" s="194">
        <v>29.338699999999999</v>
      </c>
      <c r="H127" s="76">
        <f t="shared" si="6"/>
        <v>1.2482000000000006</v>
      </c>
      <c r="I127" s="59"/>
      <c r="J127" s="2">
        <v>81.5</v>
      </c>
      <c r="K127" s="88"/>
      <c r="L127" s="102"/>
      <c r="M127" s="105">
        <v>44320</v>
      </c>
      <c r="N127" s="102" t="e">
        <f>#REF!</f>
        <v>#REF!</v>
      </c>
    </row>
    <row r="128" spans="1:14" ht="32.25" customHeight="1" thickBot="1" x14ac:dyDescent="0.35">
      <c r="A128" s="80" t="s">
        <v>322</v>
      </c>
      <c r="B128" s="63">
        <v>3</v>
      </c>
      <c r="C128" s="80"/>
      <c r="D128" s="80" t="s">
        <v>1432</v>
      </c>
      <c r="E128" s="80" t="s">
        <v>1182</v>
      </c>
      <c r="F128" s="194">
        <v>25.334099999999999</v>
      </c>
      <c r="G128" s="194">
        <v>26.584199999999999</v>
      </c>
      <c r="H128" s="76">
        <f t="shared" si="6"/>
        <v>1.2500999999999998</v>
      </c>
      <c r="I128" s="59"/>
      <c r="J128" s="2">
        <v>86.1</v>
      </c>
      <c r="K128" s="88"/>
      <c r="L128" s="102">
        <f t="shared" si="10"/>
        <v>0</v>
      </c>
      <c r="N128" s="102" t="e">
        <f>#REF!</f>
        <v>#REF!</v>
      </c>
    </row>
    <row r="129" spans="1:15" ht="16.2" thickBot="1" x14ac:dyDescent="0.35">
      <c r="A129" s="80" t="s">
        <v>323</v>
      </c>
      <c r="B129" s="63">
        <v>3</v>
      </c>
      <c r="C129" s="80"/>
      <c r="D129" s="80" t="s">
        <v>1434</v>
      </c>
      <c r="E129" s="80" t="s">
        <v>1182</v>
      </c>
      <c r="F129" s="194">
        <v>17.5169</v>
      </c>
      <c r="G129" s="194">
        <v>18.347300000000001</v>
      </c>
      <c r="H129" s="76">
        <f t="shared" si="6"/>
        <v>0.83040000000000092</v>
      </c>
      <c r="I129" s="59"/>
      <c r="J129" s="2">
        <v>38.200000000000003</v>
      </c>
      <c r="K129" s="88"/>
      <c r="L129" s="102">
        <f t="shared" si="10"/>
        <v>0</v>
      </c>
      <c r="N129" s="102" t="e">
        <f>#REF!</f>
        <v>#REF!</v>
      </c>
    </row>
    <row r="130" spans="1:15" ht="16.2" thickBot="1" x14ac:dyDescent="0.35">
      <c r="A130" s="220" t="s">
        <v>326</v>
      </c>
      <c r="B130" s="220">
        <v>3</v>
      </c>
      <c r="C130" s="220"/>
      <c r="D130" s="220" t="s">
        <v>1435</v>
      </c>
      <c r="E130" s="220" t="s">
        <v>1182</v>
      </c>
      <c r="F130" s="221">
        <v>0.91659999999999997</v>
      </c>
      <c r="G130" s="221">
        <v>0.91659999999999997</v>
      </c>
      <c r="H130" s="76">
        <f t="shared" si="6"/>
        <v>0</v>
      </c>
      <c r="I130" s="59">
        <f>0.015086*J130</f>
        <v>0.5793024</v>
      </c>
      <c r="J130" s="219">
        <v>38.4</v>
      </c>
      <c r="K130" s="145"/>
      <c r="L130" s="166">
        <f t="shared" si="10"/>
        <v>0</v>
      </c>
      <c r="M130" s="64"/>
      <c r="N130" s="166" t="e">
        <f>#REF!</f>
        <v>#REF!</v>
      </c>
      <c r="O130" s="64"/>
    </row>
    <row r="131" spans="1:15" ht="16.2" thickBot="1" x14ac:dyDescent="0.35">
      <c r="A131" s="220" t="s">
        <v>330</v>
      </c>
      <c r="B131" s="220">
        <v>3</v>
      </c>
      <c r="C131" s="220"/>
      <c r="D131" s="220"/>
      <c r="E131" s="220"/>
      <c r="F131" s="194">
        <v>11.6412</v>
      </c>
      <c r="G131" s="194">
        <v>12.335900000000001</v>
      </c>
      <c r="H131" s="76">
        <f t="shared" si="6"/>
        <v>0.69470000000000098</v>
      </c>
      <c r="I131" s="59"/>
      <c r="J131" s="219">
        <v>38.200000000000003</v>
      </c>
      <c r="K131" s="145"/>
      <c r="L131" s="166">
        <f t="shared" si="10"/>
        <v>0</v>
      </c>
      <c r="M131" s="64"/>
      <c r="N131" s="166" t="e">
        <f>#REF!</f>
        <v>#REF!</v>
      </c>
      <c r="O131" s="64"/>
    </row>
    <row r="132" spans="1:15" ht="16.2" thickBot="1" x14ac:dyDescent="0.35">
      <c r="A132" s="220" t="s">
        <v>332</v>
      </c>
      <c r="B132" s="220">
        <v>3</v>
      </c>
      <c r="C132" s="220"/>
      <c r="D132" s="220" t="s">
        <v>1436</v>
      </c>
      <c r="E132" s="220" t="s">
        <v>1182</v>
      </c>
      <c r="F132" s="194">
        <v>20.369399999999999</v>
      </c>
      <c r="G132" s="194">
        <v>21.0672</v>
      </c>
      <c r="H132" s="76">
        <f t="shared" si="6"/>
        <v>0.69780000000000086</v>
      </c>
      <c r="I132" s="59"/>
      <c r="J132" s="219">
        <v>81.5</v>
      </c>
      <c r="K132" s="145"/>
      <c r="L132" s="166"/>
      <c r="M132" s="169">
        <v>44327</v>
      </c>
      <c r="N132" s="166" t="e">
        <f>#REF!</f>
        <v>#REF!</v>
      </c>
      <c r="O132" s="64"/>
    </row>
    <row r="133" spans="1:15" ht="15.9" customHeight="1" thickBot="1" x14ac:dyDescent="0.35">
      <c r="A133" s="220" t="s">
        <v>333</v>
      </c>
      <c r="B133" s="220">
        <v>3</v>
      </c>
      <c r="C133" s="220"/>
      <c r="D133" s="220" t="s">
        <v>1437</v>
      </c>
      <c r="E133" s="220" t="s">
        <v>1182</v>
      </c>
      <c r="F133" s="198">
        <v>25.522400000000001</v>
      </c>
      <c r="G133" s="198">
        <v>26.582100000000001</v>
      </c>
      <c r="H133" s="76">
        <f t="shared" si="6"/>
        <v>1.0596999999999994</v>
      </c>
      <c r="I133" s="59"/>
      <c r="J133" s="219">
        <v>86.2</v>
      </c>
      <c r="K133" s="145"/>
      <c r="L133" s="166">
        <f t="shared" si="10"/>
        <v>0</v>
      </c>
      <c r="M133" s="64"/>
      <c r="N133" s="166" t="e">
        <f>#REF!</f>
        <v>#REF!</v>
      </c>
      <c r="O133" s="64"/>
    </row>
    <row r="134" spans="1:15" ht="15.9" customHeight="1" thickBot="1" x14ac:dyDescent="0.35">
      <c r="A134" s="220" t="s">
        <v>334</v>
      </c>
      <c r="B134" s="220">
        <v>3</v>
      </c>
      <c r="C134" s="220"/>
      <c r="D134" s="220" t="s">
        <v>1438</v>
      </c>
      <c r="E134" s="220" t="s">
        <v>1182</v>
      </c>
      <c r="F134" s="194">
        <v>6.5972</v>
      </c>
      <c r="G134" s="194">
        <v>6.7080000000000002</v>
      </c>
      <c r="H134" s="76">
        <f t="shared" si="6"/>
        <v>0.11080000000000023</v>
      </c>
      <c r="I134" s="59"/>
      <c r="J134" s="219">
        <v>38.1</v>
      </c>
      <c r="K134" s="145"/>
      <c r="L134" s="166">
        <f t="shared" si="10"/>
        <v>0</v>
      </c>
      <c r="M134" s="64"/>
      <c r="N134" s="166">
        <f t="shared" si="7"/>
        <v>6.7080000000000002</v>
      </c>
      <c r="O134" s="64"/>
    </row>
    <row r="135" spans="1:15" ht="15.9" customHeight="1" thickBot="1" x14ac:dyDescent="0.35">
      <c r="A135" s="220" t="s">
        <v>336</v>
      </c>
      <c r="B135" s="220">
        <v>3</v>
      </c>
      <c r="C135" s="220"/>
      <c r="D135" s="220"/>
      <c r="E135" s="220"/>
      <c r="F135" s="194">
        <v>14.8782</v>
      </c>
      <c r="G135" s="194">
        <v>16.694500000000001</v>
      </c>
      <c r="H135" s="76">
        <f t="shared" si="6"/>
        <v>1.8163000000000018</v>
      </c>
      <c r="I135" s="59"/>
      <c r="J135" s="219">
        <v>38.299999999999997</v>
      </c>
      <c r="K135" s="145"/>
      <c r="L135" s="166">
        <f t="shared" si="10"/>
        <v>0</v>
      </c>
      <c r="M135" s="64"/>
      <c r="N135" s="166">
        <f t="shared" si="7"/>
        <v>16.694500000000001</v>
      </c>
      <c r="O135" s="64"/>
    </row>
    <row r="136" spans="1:15" ht="15.9" customHeight="1" thickBot="1" x14ac:dyDescent="0.35">
      <c r="A136" s="220" t="s">
        <v>340</v>
      </c>
      <c r="B136" s="220">
        <v>3</v>
      </c>
      <c r="C136" s="220"/>
      <c r="D136" s="220" t="s">
        <v>1439</v>
      </c>
      <c r="E136" s="220" t="s">
        <v>1182</v>
      </c>
      <c r="F136" s="194">
        <v>17.6221</v>
      </c>
      <c r="G136" s="194">
        <v>18.502300000000002</v>
      </c>
      <c r="H136" s="76">
        <f t="shared" ref="H136:H199" si="12">G136-F136</f>
        <v>0.88020000000000209</v>
      </c>
      <c r="I136" s="59"/>
      <c r="J136" s="219">
        <v>38.200000000000003</v>
      </c>
      <c r="K136" s="145"/>
      <c r="L136" s="166">
        <f t="shared" si="10"/>
        <v>0</v>
      </c>
      <c r="M136" s="64"/>
      <c r="N136" s="166">
        <f t="shared" si="7"/>
        <v>18.502300000000002</v>
      </c>
      <c r="O136" s="64"/>
    </row>
    <row r="137" spans="1:15" ht="15.9" customHeight="1" thickBot="1" x14ac:dyDescent="0.35">
      <c r="A137" s="220" t="s">
        <v>341</v>
      </c>
      <c r="B137" s="220">
        <v>3</v>
      </c>
      <c r="C137" s="220"/>
      <c r="D137" s="220" t="s">
        <v>1440</v>
      </c>
      <c r="E137" s="220" t="s">
        <v>1182</v>
      </c>
      <c r="F137" s="194">
        <v>27.7956</v>
      </c>
      <c r="G137" s="194">
        <v>29.121200000000002</v>
      </c>
      <c r="H137" s="76">
        <f t="shared" si="12"/>
        <v>1.3256000000000014</v>
      </c>
      <c r="I137" s="59"/>
      <c r="J137" s="219">
        <v>81.599999999999994</v>
      </c>
      <c r="K137" s="145"/>
      <c r="L137" s="166">
        <f t="shared" si="10"/>
        <v>0</v>
      </c>
      <c r="M137" s="64"/>
      <c r="N137" s="166">
        <f t="shared" si="7"/>
        <v>29.121200000000002</v>
      </c>
      <c r="O137" s="64"/>
    </row>
    <row r="138" spans="1:15" ht="15.9" customHeight="1" thickBot="1" x14ac:dyDescent="0.35">
      <c r="A138" s="220" t="s">
        <v>342</v>
      </c>
      <c r="B138" s="220">
        <v>3</v>
      </c>
      <c r="C138" s="220"/>
      <c r="D138" s="220" t="s">
        <v>1441</v>
      </c>
      <c r="E138" s="220" t="s">
        <v>1182</v>
      </c>
      <c r="F138" s="76">
        <v>7.81</v>
      </c>
      <c r="G138" s="76">
        <v>7.8987999999999996</v>
      </c>
      <c r="H138" s="76">
        <f t="shared" si="12"/>
        <v>8.879999999999999E-2</v>
      </c>
      <c r="I138" s="59"/>
      <c r="J138" s="144">
        <v>86</v>
      </c>
      <c r="K138" s="145"/>
      <c r="L138" s="166">
        <f t="shared" si="10"/>
        <v>0</v>
      </c>
      <c r="M138" s="64"/>
      <c r="N138" s="166">
        <f t="shared" si="7"/>
        <v>7.8987999999999996</v>
      </c>
      <c r="O138" s="64"/>
    </row>
    <row r="139" spans="1:15" ht="15.9" customHeight="1" thickBot="1" x14ac:dyDescent="0.35">
      <c r="A139" s="220" t="s">
        <v>343</v>
      </c>
      <c r="B139" s="220">
        <v>3</v>
      </c>
      <c r="C139" s="220"/>
      <c r="D139" s="220"/>
      <c r="E139" s="220"/>
      <c r="F139" s="76">
        <v>5.6677</v>
      </c>
      <c r="G139" s="76">
        <v>6.5354999999999999</v>
      </c>
      <c r="H139" s="76">
        <f t="shared" si="12"/>
        <v>0.8677999999999999</v>
      </c>
      <c r="I139" s="59"/>
      <c r="J139" s="219">
        <v>38.299999999999997</v>
      </c>
      <c r="K139" s="145"/>
      <c r="L139" s="166">
        <f t="shared" si="10"/>
        <v>0</v>
      </c>
      <c r="M139" s="64"/>
      <c r="N139" s="166">
        <f t="shared" si="7"/>
        <v>6.5354999999999999</v>
      </c>
      <c r="O139" s="64"/>
    </row>
    <row r="140" spans="1:15" ht="15.9" customHeight="1" thickBot="1" x14ac:dyDescent="0.35">
      <c r="A140" s="220" t="s">
        <v>346</v>
      </c>
      <c r="B140" s="220">
        <v>3</v>
      </c>
      <c r="C140" s="220"/>
      <c r="D140" s="220" t="s">
        <v>1443</v>
      </c>
      <c r="E140" s="220" t="s">
        <v>1182</v>
      </c>
      <c r="F140" s="194">
        <v>10.599500000000001</v>
      </c>
      <c r="G140" s="194">
        <v>10.958299999999999</v>
      </c>
      <c r="H140" s="76">
        <f t="shared" si="12"/>
        <v>0.35879999999999868</v>
      </c>
      <c r="I140" s="59"/>
      <c r="J140" s="219">
        <v>38.299999999999997</v>
      </c>
      <c r="K140" s="145"/>
      <c r="L140" s="166">
        <f t="shared" si="10"/>
        <v>0</v>
      </c>
      <c r="M140" s="197">
        <f>L140*F537</f>
        <v>0</v>
      </c>
      <c r="N140" s="166">
        <f t="shared" si="7"/>
        <v>10.958299999999999</v>
      </c>
      <c r="O140" s="64"/>
    </row>
    <row r="141" spans="1:15" ht="15.9" customHeight="1" thickBot="1" x14ac:dyDescent="0.35">
      <c r="A141" s="220" t="s">
        <v>348</v>
      </c>
      <c r="B141" s="220">
        <v>3</v>
      </c>
      <c r="C141" s="220"/>
      <c r="D141" s="220" t="s">
        <v>1444</v>
      </c>
      <c r="E141" s="220" t="s">
        <v>1182</v>
      </c>
      <c r="F141" s="194">
        <v>10.535</v>
      </c>
      <c r="G141" s="194">
        <v>11.022</v>
      </c>
      <c r="H141" s="76">
        <f t="shared" si="12"/>
        <v>0.4870000000000001</v>
      </c>
      <c r="I141" s="59"/>
      <c r="J141" s="144">
        <v>38</v>
      </c>
      <c r="K141" s="145"/>
      <c r="L141" s="166">
        <f t="shared" si="10"/>
        <v>0</v>
      </c>
      <c r="M141" s="64"/>
      <c r="N141" s="166">
        <f t="shared" si="7"/>
        <v>11.022</v>
      </c>
      <c r="O141" s="64"/>
    </row>
    <row r="142" spans="1:15" ht="15.9" customHeight="1" thickBot="1" x14ac:dyDescent="0.35">
      <c r="A142" s="220" t="s">
        <v>352</v>
      </c>
      <c r="B142" s="220">
        <v>3</v>
      </c>
      <c r="C142" s="220"/>
      <c r="D142" s="220" t="s">
        <v>1445</v>
      </c>
      <c r="E142" s="220" t="s">
        <v>1182</v>
      </c>
      <c r="F142" s="194">
        <v>27.301200000000001</v>
      </c>
      <c r="G142" s="194">
        <v>26.962499999999999</v>
      </c>
      <c r="H142" s="223">
        <f t="shared" si="12"/>
        <v>-0.33870000000000289</v>
      </c>
      <c r="I142" s="59"/>
      <c r="J142" s="219">
        <v>81.400000000000006</v>
      </c>
      <c r="K142" s="145"/>
      <c r="L142" s="166">
        <f t="shared" si="10"/>
        <v>0</v>
      </c>
      <c r="M142" s="64"/>
      <c r="N142" s="166">
        <f t="shared" si="7"/>
        <v>26.962499999999999</v>
      </c>
      <c r="O142" s="64"/>
    </row>
    <row r="143" spans="1:15" ht="15.9" customHeight="1" thickBot="1" x14ac:dyDescent="0.35">
      <c r="A143" s="220" t="s">
        <v>353</v>
      </c>
      <c r="B143" s="220">
        <v>3</v>
      </c>
      <c r="C143" s="220"/>
      <c r="D143" s="220" t="s">
        <v>1446</v>
      </c>
      <c r="E143" s="220" t="s">
        <v>1182</v>
      </c>
      <c r="F143" s="194">
        <v>27.7956</v>
      </c>
      <c r="G143" s="194">
        <v>28.9802</v>
      </c>
      <c r="H143" s="76">
        <f t="shared" si="12"/>
        <v>1.1845999999999997</v>
      </c>
      <c r="I143" s="59"/>
      <c r="J143" s="219">
        <v>86.1</v>
      </c>
      <c r="K143" s="145"/>
      <c r="L143" s="166">
        <f t="shared" si="10"/>
        <v>0</v>
      </c>
      <c r="M143" s="64"/>
      <c r="N143" s="166">
        <f t="shared" si="7"/>
        <v>28.9802</v>
      </c>
      <c r="O143" s="64"/>
    </row>
    <row r="144" spans="1:15" ht="15.9" customHeight="1" thickBot="1" x14ac:dyDescent="0.35">
      <c r="A144" s="220" t="s">
        <v>354</v>
      </c>
      <c r="B144" s="220">
        <v>3</v>
      </c>
      <c r="C144" s="220"/>
      <c r="D144" s="220" t="s">
        <v>1447</v>
      </c>
      <c r="E144" s="220" t="s">
        <v>1182</v>
      </c>
      <c r="F144" s="194">
        <v>16.9664</v>
      </c>
      <c r="G144" s="194">
        <v>17.8659</v>
      </c>
      <c r="H144" s="76">
        <f t="shared" si="12"/>
        <v>0.89949999999999974</v>
      </c>
      <c r="I144" s="59"/>
      <c r="J144" s="144">
        <v>38</v>
      </c>
      <c r="K144" s="145"/>
      <c r="L144" s="166">
        <f t="shared" si="10"/>
        <v>0</v>
      </c>
      <c r="M144" s="64"/>
      <c r="N144" s="166">
        <f t="shared" ref="N144:N207" si="13">G144</f>
        <v>17.8659</v>
      </c>
      <c r="O144" s="64"/>
    </row>
    <row r="145" spans="1:15" ht="15.9" customHeight="1" thickBot="1" x14ac:dyDescent="0.35">
      <c r="A145" s="220" t="s">
        <v>355</v>
      </c>
      <c r="B145" s="220">
        <v>3</v>
      </c>
      <c r="C145" s="220"/>
      <c r="D145" s="220" t="s">
        <v>1448</v>
      </c>
      <c r="E145" s="220" t="s">
        <v>1182</v>
      </c>
      <c r="F145" s="194">
        <v>9.9951000000000008</v>
      </c>
      <c r="G145" s="194">
        <v>10.222200000000001</v>
      </c>
      <c r="H145" s="76">
        <f t="shared" si="12"/>
        <v>0.22710000000000008</v>
      </c>
      <c r="I145" s="59"/>
      <c r="J145" s="219">
        <v>38.5</v>
      </c>
      <c r="K145" s="145"/>
      <c r="L145" s="166">
        <f t="shared" si="10"/>
        <v>0</v>
      </c>
      <c r="M145" s="64"/>
      <c r="N145" s="166">
        <f t="shared" si="13"/>
        <v>10.222200000000001</v>
      </c>
      <c r="O145" s="64"/>
    </row>
    <row r="146" spans="1:15" ht="15.9" customHeight="1" thickBot="1" x14ac:dyDescent="0.35">
      <c r="A146" s="80" t="s">
        <v>357</v>
      </c>
      <c r="B146" s="63">
        <v>3</v>
      </c>
      <c r="C146" s="80"/>
      <c r="D146" s="80" t="s">
        <v>1449</v>
      </c>
      <c r="E146" s="80" t="s">
        <v>1182</v>
      </c>
      <c r="F146" s="194">
        <v>14.532</v>
      </c>
      <c r="G146" s="194">
        <v>15.3141</v>
      </c>
      <c r="H146" s="76">
        <f t="shared" si="12"/>
        <v>0.7820999999999998</v>
      </c>
      <c r="I146" s="59"/>
      <c r="J146" s="45">
        <v>38</v>
      </c>
      <c r="K146" s="88"/>
      <c r="L146" s="102">
        <f t="shared" si="10"/>
        <v>0</v>
      </c>
      <c r="N146" s="102">
        <f t="shared" si="13"/>
        <v>15.3141</v>
      </c>
    </row>
    <row r="147" spans="1:15" ht="15.9" customHeight="1" thickBot="1" x14ac:dyDescent="0.35">
      <c r="A147" s="63" t="s">
        <v>358</v>
      </c>
      <c r="B147" s="63">
        <v>3</v>
      </c>
      <c r="C147" s="63"/>
      <c r="D147" s="63" t="s">
        <v>1450</v>
      </c>
      <c r="E147" s="63" t="s">
        <v>1182</v>
      </c>
      <c r="F147" s="91">
        <v>25.954499999999999</v>
      </c>
      <c r="G147" s="91">
        <v>26.582599999999999</v>
      </c>
      <c r="H147" s="76">
        <f t="shared" si="12"/>
        <v>0.62809999999999988</v>
      </c>
      <c r="I147" s="59"/>
      <c r="J147" s="46">
        <v>81.400000000000006</v>
      </c>
      <c r="K147" s="145"/>
      <c r="L147" s="166">
        <f t="shared" si="10"/>
        <v>0</v>
      </c>
      <c r="M147" s="64"/>
      <c r="N147" s="102">
        <f>G148</f>
        <v>25.787600000000001</v>
      </c>
    </row>
    <row r="148" spans="1:15" ht="16.2" thickBot="1" x14ac:dyDescent="0.35">
      <c r="A148" s="80" t="s">
        <v>364</v>
      </c>
      <c r="B148" s="63">
        <v>3</v>
      </c>
      <c r="C148" s="80"/>
      <c r="D148" s="80" t="s">
        <v>1451</v>
      </c>
      <c r="E148" s="80" t="s">
        <v>1182</v>
      </c>
      <c r="F148" s="91">
        <v>24.4359</v>
      </c>
      <c r="G148" s="91">
        <v>25.787600000000001</v>
      </c>
      <c r="H148" s="76">
        <f t="shared" si="12"/>
        <v>1.351700000000001</v>
      </c>
      <c r="I148" s="59"/>
      <c r="J148" s="2">
        <v>85.7</v>
      </c>
      <c r="K148" s="88"/>
      <c r="L148" s="102">
        <f t="shared" si="10"/>
        <v>0</v>
      </c>
      <c r="N148" s="102">
        <f>G150</f>
        <v>16.29</v>
      </c>
    </row>
    <row r="149" spans="1:15" ht="16.2" thickBot="1" x14ac:dyDescent="0.35">
      <c r="A149" s="80" t="s">
        <v>365</v>
      </c>
      <c r="B149" s="63">
        <v>3</v>
      </c>
      <c r="C149" s="80"/>
      <c r="D149" s="80" t="s">
        <v>1452</v>
      </c>
      <c r="E149" s="80" t="s">
        <v>1182</v>
      </c>
      <c r="F149" s="229">
        <v>11.0006</v>
      </c>
      <c r="G149" s="82">
        <v>11.485099999999999</v>
      </c>
      <c r="H149" s="76">
        <f t="shared" si="12"/>
        <v>0.48449999999999882</v>
      </c>
      <c r="I149" s="59"/>
      <c r="J149" s="2">
        <v>38.1</v>
      </c>
      <c r="K149" s="88"/>
      <c r="L149" s="102">
        <f t="shared" si="10"/>
        <v>0</v>
      </c>
      <c r="N149" s="102">
        <f>G151</f>
        <v>16.057600000000001</v>
      </c>
    </row>
    <row r="150" spans="1:15" ht="16.2" thickBot="1" x14ac:dyDescent="0.35">
      <c r="A150" s="80" t="s">
        <v>366</v>
      </c>
      <c r="B150" s="63">
        <v>3</v>
      </c>
      <c r="C150" s="80"/>
      <c r="D150" s="80" t="s">
        <v>1453</v>
      </c>
      <c r="E150" s="80" t="s">
        <v>1182</v>
      </c>
      <c r="F150" s="194">
        <v>15.4598</v>
      </c>
      <c r="G150" s="194">
        <v>16.29</v>
      </c>
      <c r="H150" s="76">
        <f t="shared" si="12"/>
        <v>0.8301999999999996</v>
      </c>
      <c r="I150" s="59"/>
      <c r="J150" s="2">
        <v>38.4</v>
      </c>
      <c r="K150" s="88"/>
      <c r="L150" s="102">
        <f t="shared" si="10"/>
        <v>0</v>
      </c>
      <c r="N150" s="102">
        <f>G152</f>
        <v>24.825600000000001</v>
      </c>
    </row>
    <row r="151" spans="1:15" ht="16.2" thickBot="1" x14ac:dyDescent="0.35">
      <c r="A151" s="80" t="s">
        <v>367</v>
      </c>
      <c r="B151" s="63">
        <v>3</v>
      </c>
      <c r="C151" s="80"/>
      <c r="D151" s="80" t="s">
        <v>1454</v>
      </c>
      <c r="E151" s="80" t="s">
        <v>1182</v>
      </c>
      <c r="F151" s="194">
        <v>15.3011</v>
      </c>
      <c r="G151" s="194">
        <v>16.057600000000001</v>
      </c>
      <c r="H151" s="76">
        <f t="shared" si="12"/>
        <v>0.75650000000000084</v>
      </c>
      <c r="I151" s="59"/>
      <c r="J151" s="2">
        <v>38.299999999999997</v>
      </c>
      <c r="K151" s="88"/>
      <c r="L151" s="102">
        <f t="shared" si="10"/>
        <v>0</v>
      </c>
      <c r="N151" s="102">
        <f>G153</f>
        <v>24.842300000000002</v>
      </c>
    </row>
    <row r="152" spans="1:15" ht="40.5" customHeight="1" thickBot="1" x14ac:dyDescent="0.35">
      <c r="A152" s="80" t="s">
        <v>368</v>
      </c>
      <c r="B152" s="63">
        <v>3</v>
      </c>
      <c r="C152" s="80"/>
      <c r="D152" s="80" t="s">
        <v>1455</v>
      </c>
      <c r="E152" s="80" t="s">
        <v>1182</v>
      </c>
      <c r="F152" s="194">
        <v>23.956299999999999</v>
      </c>
      <c r="G152" s="194">
        <v>24.825600000000001</v>
      </c>
      <c r="H152" s="76">
        <f t="shared" si="12"/>
        <v>0.86930000000000263</v>
      </c>
      <c r="I152" s="59"/>
      <c r="J152" s="2">
        <v>81.5</v>
      </c>
      <c r="K152" s="88"/>
      <c r="L152" s="102">
        <f t="shared" si="10"/>
        <v>0</v>
      </c>
      <c r="N152" s="102" t="e">
        <f>#REF!</f>
        <v>#REF!</v>
      </c>
    </row>
    <row r="153" spans="1:15" ht="16.2" thickBot="1" x14ac:dyDescent="0.35">
      <c r="A153" s="80" t="s">
        <v>369</v>
      </c>
      <c r="B153" s="63">
        <v>3</v>
      </c>
      <c r="C153" s="80"/>
      <c r="D153" s="80" t="s">
        <v>1456</v>
      </c>
      <c r="E153" s="80" t="s">
        <v>1182</v>
      </c>
      <c r="F153" s="194">
        <v>24.071999999999999</v>
      </c>
      <c r="G153" s="194">
        <v>24.842300000000002</v>
      </c>
      <c r="H153" s="76">
        <f t="shared" si="12"/>
        <v>0.77030000000000243</v>
      </c>
      <c r="I153" s="59"/>
      <c r="J153" s="2">
        <v>85.7</v>
      </c>
      <c r="K153" s="88"/>
      <c r="L153" s="102">
        <f t="shared" si="10"/>
        <v>0</v>
      </c>
      <c r="N153" s="102" t="e">
        <f>#REF!</f>
        <v>#REF!</v>
      </c>
    </row>
    <row r="154" spans="1:15" ht="39" customHeight="1" thickBot="1" x14ac:dyDescent="0.35">
      <c r="A154" s="80" t="s">
        <v>370</v>
      </c>
      <c r="B154" s="63">
        <v>3</v>
      </c>
      <c r="C154" s="80"/>
      <c r="D154" s="80" t="s">
        <v>1457</v>
      </c>
      <c r="E154" s="80" t="s">
        <v>1182</v>
      </c>
      <c r="F154" s="194">
        <v>15.1395</v>
      </c>
      <c r="G154" s="194">
        <v>15.9322</v>
      </c>
      <c r="H154" s="76">
        <f t="shared" si="12"/>
        <v>0.79269999999999996</v>
      </c>
      <c r="I154" s="59"/>
      <c r="J154" s="2">
        <v>37.799999999999997</v>
      </c>
      <c r="K154" s="88"/>
      <c r="L154" s="102">
        <f t="shared" si="10"/>
        <v>0</v>
      </c>
      <c r="N154" s="102">
        <f t="shared" si="13"/>
        <v>15.9322</v>
      </c>
    </row>
    <row r="155" spans="1:15" ht="36.75" customHeight="1" thickBot="1" x14ac:dyDescent="0.35">
      <c r="A155" s="80" t="s">
        <v>374</v>
      </c>
      <c r="B155" s="63">
        <v>3</v>
      </c>
      <c r="C155" s="80"/>
      <c r="D155" s="80" t="s">
        <v>1458</v>
      </c>
      <c r="E155" s="80" t="s">
        <v>1182</v>
      </c>
      <c r="F155" s="196">
        <v>18.365600000000001</v>
      </c>
      <c r="G155" s="196">
        <v>19.3658</v>
      </c>
      <c r="H155" s="76">
        <f t="shared" si="12"/>
        <v>1.0001999999999995</v>
      </c>
      <c r="I155" s="59"/>
      <c r="J155" s="2">
        <v>38.5</v>
      </c>
      <c r="K155" s="88"/>
      <c r="L155" s="102">
        <f t="shared" ref="L155:L212" si="14">-K155</f>
        <v>0</v>
      </c>
      <c r="N155" s="102">
        <f t="shared" si="13"/>
        <v>19.3658</v>
      </c>
    </row>
    <row r="156" spans="1:15" ht="16.2" thickBot="1" x14ac:dyDescent="0.35">
      <c r="A156" s="80" t="s">
        <v>378</v>
      </c>
      <c r="B156" s="63">
        <v>3</v>
      </c>
      <c r="C156" s="80"/>
      <c r="D156" s="80" t="s">
        <v>1459</v>
      </c>
      <c r="E156" s="80" t="s">
        <v>1182</v>
      </c>
      <c r="F156" s="194">
        <v>15.3482</v>
      </c>
      <c r="G156" s="194">
        <v>16.088699999999999</v>
      </c>
      <c r="H156" s="76">
        <f t="shared" si="12"/>
        <v>0.74049999999999905</v>
      </c>
      <c r="I156" s="59"/>
      <c r="J156" s="2">
        <v>38.200000000000003</v>
      </c>
      <c r="K156" s="88"/>
      <c r="L156" s="102">
        <f t="shared" si="14"/>
        <v>0</v>
      </c>
      <c r="N156" s="102">
        <f t="shared" si="13"/>
        <v>16.088699999999999</v>
      </c>
    </row>
    <row r="157" spans="1:15" ht="39" customHeight="1" thickBot="1" x14ac:dyDescent="0.35">
      <c r="A157" s="80" t="s">
        <v>382</v>
      </c>
      <c r="B157" s="63">
        <v>3</v>
      </c>
      <c r="C157" s="80"/>
      <c r="D157" s="80" t="s">
        <v>1460</v>
      </c>
      <c r="E157" s="80" t="s">
        <v>1182</v>
      </c>
      <c r="F157" s="194">
        <v>28.517299999999999</v>
      </c>
      <c r="G157" s="194">
        <v>29.9254</v>
      </c>
      <c r="H157" s="76">
        <f t="shared" si="12"/>
        <v>1.408100000000001</v>
      </c>
      <c r="I157" s="59"/>
      <c r="J157" s="2">
        <v>81.400000000000006</v>
      </c>
      <c r="K157" s="88"/>
      <c r="L157" s="102">
        <f t="shared" si="14"/>
        <v>0</v>
      </c>
      <c r="N157" s="102">
        <f t="shared" si="13"/>
        <v>29.9254</v>
      </c>
    </row>
    <row r="158" spans="1:15" ht="16.2" thickBot="1" x14ac:dyDescent="0.35">
      <c r="A158" s="80" t="s">
        <v>386</v>
      </c>
      <c r="B158" s="63">
        <v>3</v>
      </c>
      <c r="C158" s="80"/>
      <c r="D158" s="80"/>
      <c r="E158" s="80"/>
      <c r="F158" s="194">
        <v>19.888200000000001</v>
      </c>
      <c r="G158" s="194">
        <v>21.060099999999998</v>
      </c>
      <c r="H158" s="76">
        <f t="shared" si="12"/>
        <v>1.1718999999999973</v>
      </c>
      <c r="I158" s="59"/>
      <c r="J158" s="2">
        <v>85.7</v>
      </c>
      <c r="K158" s="88"/>
      <c r="L158" s="102">
        <f t="shared" si="14"/>
        <v>0</v>
      </c>
      <c r="N158" s="102">
        <f t="shared" si="13"/>
        <v>21.060099999999998</v>
      </c>
    </row>
    <row r="159" spans="1:15" ht="16.2" thickBot="1" x14ac:dyDescent="0.35">
      <c r="A159" s="63" t="s">
        <v>387</v>
      </c>
      <c r="B159" s="63">
        <v>3</v>
      </c>
      <c r="C159" s="63"/>
      <c r="D159" s="63" t="s">
        <v>1461</v>
      </c>
      <c r="E159" s="63" t="s">
        <v>1182</v>
      </c>
      <c r="F159" s="229">
        <v>10.1548</v>
      </c>
      <c r="G159" s="82">
        <v>10.754</v>
      </c>
      <c r="H159" s="76">
        <f t="shared" si="12"/>
        <v>0.59919999999999973</v>
      </c>
      <c r="I159" s="59"/>
      <c r="J159" s="46">
        <v>38.4</v>
      </c>
      <c r="K159" s="145"/>
      <c r="L159" s="102">
        <f t="shared" si="14"/>
        <v>0</v>
      </c>
      <c r="N159" s="102">
        <f t="shared" ref="N159:N170" si="15">G160</f>
        <v>11.0326</v>
      </c>
    </row>
    <row r="160" spans="1:15" ht="16.2" thickBot="1" x14ac:dyDescent="0.35">
      <c r="A160" s="80" t="s">
        <v>388</v>
      </c>
      <c r="B160" s="63">
        <v>3</v>
      </c>
      <c r="C160" s="80"/>
      <c r="D160" s="80" t="s">
        <v>1462</v>
      </c>
      <c r="E160" s="80" t="s">
        <v>1182</v>
      </c>
      <c r="F160" s="194">
        <v>10.5785</v>
      </c>
      <c r="G160" s="194">
        <v>11.0326</v>
      </c>
      <c r="H160" s="76">
        <f t="shared" si="12"/>
        <v>0.45410000000000039</v>
      </c>
      <c r="I160" s="59"/>
      <c r="J160" s="2">
        <v>38.4</v>
      </c>
      <c r="K160" s="88"/>
      <c r="L160" s="102">
        <f t="shared" si="14"/>
        <v>0</v>
      </c>
      <c r="N160" s="102">
        <f t="shared" si="15"/>
        <v>7.6135999999999999</v>
      </c>
    </row>
    <row r="161" spans="1:14" ht="16.2" thickBot="1" x14ac:dyDescent="0.35">
      <c r="A161" s="80" t="s">
        <v>392</v>
      </c>
      <c r="B161" s="63">
        <v>3</v>
      </c>
      <c r="C161" s="80"/>
      <c r="D161" s="80" t="s">
        <v>1463</v>
      </c>
      <c r="E161" s="80" t="s">
        <v>1182</v>
      </c>
      <c r="F161" s="194">
        <v>7.5430000000000001</v>
      </c>
      <c r="G161" s="194">
        <v>7.6135999999999999</v>
      </c>
      <c r="H161" s="76">
        <f t="shared" si="12"/>
        <v>7.0599999999999774E-2</v>
      </c>
      <c r="I161" s="59"/>
      <c r="J161" s="2">
        <v>38.5</v>
      </c>
      <c r="K161" s="88"/>
      <c r="L161" s="102">
        <f t="shared" si="14"/>
        <v>0</v>
      </c>
      <c r="N161" s="102">
        <f t="shared" si="15"/>
        <v>16.898</v>
      </c>
    </row>
    <row r="162" spans="1:14" ht="16.2" thickBot="1" x14ac:dyDescent="0.35">
      <c r="A162" s="80" t="s">
        <v>393</v>
      </c>
      <c r="B162" s="63">
        <v>3</v>
      </c>
      <c r="C162" s="80"/>
      <c r="D162" s="80" t="s">
        <v>1464</v>
      </c>
      <c r="E162" s="80" t="s">
        <v>1182</v>
      </c>
      <c r="F162" s="194">
        <v>16.3828</v>
      </c>
      <c r="G162" s="194">
        <v>16.898</v>
      </c>
      <c r="H162" s="76">
        <f t="shared" si="12"/>
        <v>0.5152000000000001</v>
      </c>
      <c r="I162" s="59"/>
      <c r="J162" s="2">
        <v>81.400000000000006</v>
      </c>
      <c r="K162" s="88"/>
      <c r="L162" s="102">
        <f t="shared" si="14"/>
        <v>0</v>
      </c>
      <c r="N162" s="102">
        <f t="shared" si="15"/>
        <v>29.640599999999999</v>
      </c>
    </row>
    <row r="163" spans="1:14" ht="15.9" customHeight="1" thickBot="1" x14ac:dyDescent="0.35">
      <c r="A163" s="80" t="s">
        <v>394</v>
      </c>
      <c r="B163" s="63">
        <v>3</v>
      </c>
      <c r="C163" s="80"/>
      <c r="D163" s="80" t="s">
        <v>1376</v>
      </c>
      <c r="E163" s="80" t="s">
        <v>1182</v>
      </c>
      <c r="F163" s="194">
        <v>28.672699999999999</v>
      </c>
      <c r="G163" s="194">
        <v>29.640599999999999</v>
      </c>
      <c r="H163" s="76">
        <f t="shared" si="12"/>
        <v>0.9679000000000002</v>
      </c>
      <c r="I163" s="59"/>
      <c r="J163" s="2">
        <v>85.9</v>
      </c>
      <c r="K163" s="88"/>
      <c r="L163" s="102">
        <f t="shared" si="14"/>
        <v>0</v>
      </c>
      <c r="N163" s="102">
        <f t="shared" si="15"/>
        <v>13.203799999999999</v>
      </c>
    </row>
    <row r="164" spans="1:14" ht="15.9" customHeight="1" thickBot="1" x14ac:dyDescent="0.35">
      <c r="A164" s="63" t="s">
        <v>395</v>
      </c>
      <c r="B164" s="63">
        <v>3</v>
      </c>
      <c r="C164" s="63"/>
      <c r="D164" s="63" t="s">
        <v>1465</v>
      </c>
      <c r="E164" s="63" t="s">
        <v>1182</v>
      </c>
      <c r="F164" s="194">
        <v>12.5557</v>
      </c>
      <c r="G164" s="194">
        <v>13.203799999999999</v>
      </c>
      <c r="H164" s="76">
        <f t="shared" si="12"/>
        <v>0.64809999999999945</v>
      </c>
      <c r="I164" s="59"/>
      <c r="J164" s="46">
        <v>37.9</v>
      </c>
      <c r="K164" s="145"/>
      <c r="L164" s="102">
        <f t="shared" si="14"/>
        <v>0</v>
      </c>
      <c r="M164">
        <v>4.38</v>
      </c>
      <c r="N164" s="102">
        <f t="shared" si="15"/>
        <v>11.020899999999999</v>
      </c>
    </row>
    <row r="165" spans="1:14" ht="15.9" customHeight="1" thickBot="1" x14ac:dyDescent="0.35">
      <c r="A165" s="80" t="s">
        <v>396</v>
      </c>
      <c r="B165" s="63">
        <v>3</v>
      </c>
      <c r="C165" s="80"/>
      <c r="D165" s="80" t="s">
        <v>1466</v>
      </c>
      <c r="E165" s="80" t="s">
        <v>1182</v>
      </c>
      <c r="F165" s="194">
        <v>10.6778</v>
      </c>
      <c r="G165" s="194">
        <v>11.020899999999999</v>
      </c>
      <c r="H165" s="76">
        <f t="shared" si="12"/>
        <v>0.34309999999999974</v>
      </c>
      <c r="I165" s="59"/>
      <c r="J165" s="2">
        <v>38.4</v>
      </c>
      <c r="K165" s="88"/>
      <c r="L165" s="102">
        <f t="shared" si="14"/>
        <v>0</v>
      </c>
      <c r="N165" s="102">
        <f t="shared" si="15"/>
        <v>20.9939</v>
      </c>
    </row>
    <row r="166" spans="1:14" ht="15.9" customHeight="1" thickBot="1" x14ac:dyDescent="0.35">
      <c r="A166" s="80" t="s">
        <v>400</v>
      </c>
      <c r="B166" s="63">
        <v>3</v>
      </c>
      <c r="C166" s="80"/>
      <c r="D166" s="80" t="s">
        <v>1467</v>
      </c>
      <c r="E166" s="80" t="s">
        <v>1182</v>
      </c>
      <c r="F166" s="194">
        <v>19.9268</v>
      </c>
      <c r="G166" s="194">
        <v>20.9939</v>
      </c>
      <c r="H166" s="76">
        <f t="shared" si="12"/>
        <v>1.0670999999999999</v>
      </c>
      <c r="I166" s="59"/>
      <c r="J166" s="2">
        <v>38.1</v>
      </c>
      <c r="K166" s="88"/>
      <c r="L166" s="102">
        <f t="shared" si="14"/>
        <v>0</v>
      </c>
      <c r="N166" s="102">
        <f t="shared" si="15"/>
        <v>26.226800000000001</v>
      </c>
    </row>
    <row r="167" spans="1:14" ht="15.9" customHeight="1" thickBot="1" x14ac:dyDescent="0.35">
      <c r="A167" s="80" t="s">
        <v>404</v>
      </c>
      <c r="B167" s="63">
        <v>3</v>
      </c>
      <c r="C167" s="80"/>
      <c r="D167" s="80" t="s">
        <v>1468</v>
      </c>
      <c r="E167" s="80" t="s">
        <v>1182</v>
      </c>
      <c r="F167" s="194">
        <v>25.701000000000001</v>
      </c>
      <c r="G167" s="194">
        <v>26.226800000000001</v>
      </c>
      <c r="H167" s="76">
        <f t="shared" si="12"/>
        <v>0.52580000000000027</v>
      </c>
      <c r="I167" s="59"/>
      <c r="J167" s="2">
        <v>81.400000000000006</v>
      </c>
      <c r="K167" s="88"/>
      <c r="L167" s="102">
        <f t="shared" si="14"/>
        <v>0</v>
      </c>
      <c r="N167" s="102">
        <f t="shared" si="15"/>
        <v>25.636600000000001</v>
      </c>
    </row>
    <row r="168" spans="1:14" ht="15.9" customHeight="1" thickBot="1" x14ac:dyDescent="0.35">
      <c r="A168" s="80" t="s">
        <v>410</v>
      </c>
      <c r="B168" s="63">
        <v>3</v>
      </c>
      <c r="C168" s="80"/>
      <c r="D168" s="80" t="s">
        <v>1469</v>
      </c>
      <c r="E168" s="80" t="s">
        <v>1182</v>
      </c>
      <c r="F168" s="194">
        <v>24.411999999999999</v>
      </c>
      <c r="G168" s="194">
        <v>25.636600000000001</v>
      </c>
      <c r="H168" s="76">
        <f t="shared" si="12"/>
        <v>1.2246000000000024</v>
      </c>
      <c r="I168" s="59"/>
      <c r="J168" s="2">
        <v>85.8</v>
      </c>
      <c r="K168" s="88"/>
      <c r="L168" s="102">
        <f t="shared" si="14"/>
        <v>0</v>
      </c>
      <c r="N168" s="102">
        <f t="shared" si="15"/>
        <v>14.926</v>
      </c>
    </row>
    <row r="169" spans="1:14" ht="15.9" customHeight="1" thickBot="1" x14ac:dyDescent="0.35">
      <c r="A169" s="80" t="s">
        <v>411</v>
      </c>
      <c r="B169" s="63">
        <v>3</v>
      </c>
      <c r="C169" s="80"/>
      <c r="D169" s="80" t="s">
        <v>1470</v>
      </c>
      <c r="E169" s="80" t="s">
        <v>1182</v>
      </c>
      <c r="F169" s="194">
        <v>14.4453</v>
      </c>
      <c r="G169" s="194">
        <v>14.926</v>
      </c>
      <c r="H169" s="76">
        <f t="shared" si="12"/>
        <v>0.48070000000000057</v>
      </c>
      <c r="I169" s="59"/>
      <c r="J169" s="2">
        <v>37.799999999999997</v>
      </c>
      <c r="K169" s="88"/>
      <c r="L169" s="102">
        <f t="shared" si="14"/>
        <v>0</v>
      </c>
      <c r="N169" s="102">
        <f t="shared" si="15"/>
        <v>17.229900000000001</v>
      </c>
    </row>
    <row r="170" spans="1:14" ht="18" customHeight="1" thickBot="1" x14ac:dyDescent="0.35">
      <c r="A170" s="80" t="s">
        <v>413</v>
      </c>
      <c r="B170" s="63">
        <v>3</v>
      </c>
      <c r="C170" s="80"/>
      <c r="D170" s="80"/>
      <c r="E170" s="80"/>
      <c r="F170" s="194">
        <v>16.3233</v>
      </c>
      <c r="G170" s="194">
        <v>17.229900000000001</v>
      </c>
      <c r="H170" s="76">
        <f t="shared" si="12"/>
        <v>0.90660000000000096</v>
      </c>
      <c r="I170" s="59"/>
      <c r="J170" s="2">
        <v>38.4</v>
      </c>
      <c r="K170" s="88"/>
      <c r="L170" s="102">
        <f t="shared" si="14"/>
        <v>0</v>
      </c>
      <c r="N170" s="102">
        <f t="shared" si="15"/>
        <v>10.077400000000001</v>
      </c>
    </row>
    <row r="171" spans="1:14" ht="15.9" customHeight="1" thickBot="1" x14ac:dyDescent="0.35">
      <c r="A171" s="80" t="s">
        <v>415</v>
      </c>
      <c r="B171" s="63">
        <v>4</v>
      </c>
      <c r="C171" s="80"/>
      <c r="D171" s="80" t="s">
        <v>1471</v>
      </c>
      <c r="E171" s="80" t="s">
        <v>1182</v>
      </c>
      <c r="F171" s="194">
        <v>9.6348000000000003</v>
      </c>
      <c r="G171" s="194">
        <v>10.077400000000001</v>
      </c>
      <c r="H171" s="76">
        <f t="shared" si="12"/>
        <v>0.44260000000000055</v>
      </c>
      <c r="I171" s="59"/>
      <c r="J171" s="2">
        <v>38.1</v>
      </c>
      <c r="K171" s="88"/>
      <c r="L171" s="102">
        <f t="shared" si="14"/>
        <v>0</v>
      </c>
      <c r="N171" s="102" t="e">
        <f>#REF!</f>
        <v>#REF!</v>
      </c>
    </row>
    <row r="172" spans="1:14" ht="15.9" customHeight="1" thickBot="1" x14ac:dyDescent="0.35">
      <c r="A172" s="80" t="s">
        <v>416</v>
      </c>
      <c r="B172" s="63">
        <v>4</v>
      </c>
      <c r="C172" s="80"/>
      <c r="D172" s="80" t="s">
        <v>1472</v>
      </c>
      <c r="E172" s="80" t="s">
        <v>1182</v>
      </c>
      <c r="F172" s="194">
        <v>22.517600000000002</v>
      </c>
      <c r="G172" s="194">
        <v>23.688199999999998</v>
      </c>
      <c r="H172" s="76">
        <f t="shared" si="12"/>
        <v>1.1705999999999968</v>
      </c>
      <c r="I172" s="59"/>
      <c r="J172" s="2">
        <v>81.400000000000006</v>
      </c>
      <c r="K172" s="88"/>
      <c r="L172" s="102">
        <f t="shared" si="14"/>
        <v>0</v>
      </c>
      <c r="N172" s="102">
        <f t="shared" si="13"/>
        <v>23.688199999999998</v>
      </c>
    </row>
    <row r="173" spans="1:14" ht="15.9" customHeight="1" thickBot="1" x14ac:dyDescent="0.35">
      <c r="A173" s="80" t="s">
        <v>417</v>
      </c>
      <c r="B173" s="63">
        <v>4</v>
      </c>
      <c r="C173" s="80"/>
      <c r="D173" s="80" t="s">
        <v>1473</v>
      </c>
      <c r="E173" s="80" t="s">
        <v>1182</v>
      </c>
      <c r="F173" s="194">
        <v>39.488900000000001</v>
      </c>
      <c r="G173" s="194">
        <v>42.426600000000001</v>
      </c>
      <c r="H173" s="76">
        <f t="shared" si="12"/>
        <v>2.9376999999999995</v>
      </c>
      <c r="I173" s="59"/>
      <c r="J173" s="2">
        <v>76.8</v>
      </c>
      <c r="K173" s="88"/>
      <c r="L173" s="102">
        <f t="shared" si="14"/>
        <v>0</v>
      </c>
      <c r="N173" s="102">
        <f t="shared" si="13"/>
        <v>42.426600000000001</v>
      </c>
    </row>
    <row r="174" spans="1:14" ht="15.9" customHeight="1" thickBot="1" x14ac:dyDescent="0.35">
      <c r="A174" s="63" t="s">
        <v>418</v>
      </c>
      <c r="B174" s="63">
        <v>4</v>
      </c>
      <c r="C174" s="63"/>
      <c r="D174" s="63" t="s">
        <v>1474</v>
      </c>
      <c r="E174" s="63" t="s">
        <v>1182</v>
      </c>
      <c r="F174" s="194">
        <v>24.897400000000001</v>
      </c>
      <c r="G174" s="194">
        <v>26.102599999999999</v>
      </c>
      <c r="H174" s="76">
        <f t="shared" si="12"/>
        <v>1.2051999999999978</v>
      </c>
      <c r="I174" s="59"/>
      <c r="J174" s="46">
        <v>42.5</v>
      </c>
      <c r="K174" s="145"/>
      <c r="L174" s="166">
        <f t="shared" si="14"/>
        <v>0</v>
      </c>
      <c r="M174" s="145"/>
      <c r="N174" s="102">
        <f t="shared" si="13"/>
        <v>26.102599999999999</v>
      </c>
    </row>
    <row r="175" spans="1:14" ht="15.9" customHeight="1" thickBot="1" x14ac:dyDescent="0.35">
      <c r="A175" s="63" t="s">
        <v>419</v>
      </c>
      <c r="B175" s="63">
        <v>4</v>
      </c>
      <c r="C175" s="63"/>
      <c r="D175" s="63" t="s">
        <v>1475</v>
      </c>
      <c r="E175" s="63" t="s">
        <v>1182</v>
      </c>
      <c r="F175" s="194">
        <v>27.974799999999998</v>
      </c>
      <c r="G175" s="194">
        <v>29.6798</v>
      </c>
      <c r="H175" s="76">
        <f t="shared" si="12"/>
        <v>1.7050000000000018</v>
      </c>
      <c r="I175" s="59"/>
      <c r="J175" s="46">
        <v>59.1</v>
      </c>
      <c r="K175" s="145"/>
      <c r="L175" s="166">
        <f t="shared" si="14"/>
        <v>0</v>
      </c>
      <c r="M175" s="64"/>
      <c r="N175" s="102">
        <f t="shared" si="13"/>
        <v>29.6798</v>
      </c>
    </row>
    <row r="176" spans="1:14" ht="30" customHeight="1" thickBot="1" x14ac:dyDescent="0.35">
      <c r="A176" s="63" t="s">
        <v>420</v>
      </c>
      <c r="B176" s="63">
        <v>4</v>
      </c>
      <c r="C176" s="63"/>
      <c r="D176" s="63" t="s">
        <v>1476</v>
      </c>
      <c r="E176" s="63" t="s">
        <v>1182</v>
      </c>
      <c r="F176" s="194">
        <v>48.108499999999999</v>
      </c>
      <c r="G176" s="194">
        <v>50.573999999999998</v>
      </c>
      <c r="H176" s="76">
        <f t="shared" si="12"/>
        <v>2.4654999999999987</v>
      </c>
      <c r="I176" s="59"/>
      <c r="J176" s="46">
        <v>87.6</v>
      </c>
      <c r="K176" s="145"/>
      <c r="L176" s="166">
        <f t="shared" si="14"/>
        <v>0</v>
      </c>
      <c r="M176" s="64"/>
      <c r="N176" s="102">
        <f t="shared" si="13"/>
        <v>50.573999999999998</v>
      </c>
    </row>
    <row r="177" spans="1:14" ht="43.8" thickBot="1" x14ac:dyDescent="0.35">
      <c r="A177" s="63" t="s">
        <v>421</v>
      </c>
      <c r="B177" s="63">
        <v>4</v>
      </c>
      <c r="C177" s="63"/>
      <c r="D177" s="63" t="s">
        <v>1477</v>
      </c>
      <c r="E177" s="63" t="s">
        <v>1182</v>
      </c>
      <c r="F177" s="194">
        <v>42.810099999999998</v>
      </c>
      <c r="G177" s="194">
        <v>44.899500000000003</v>
      </c>
      <c r="H177" s="76">
        <f t="shared" si="12"/>
        <v>2.0894000000000048</v>
      </c>
      <c r="I177" s="59"/>
      <c r="J177" s="46">
        <v>81.400000000000006</v>
      </c>
      <c r="K177" s="145"/>
      <c r="L177" s="166">
        <f t="shared" si="14"/>
        <v>0</v>
      </c>
      <c r="M177" s="193" t="s">
        <v>2196</v>
      </c>
      <c r="N177" s="102">
        <f t="shared" si="13"/>
        <v>44.899500000000003</v>
      </c>
    </row>
    <row r="178" spans="1:14" ht="33" customHeight="1" thickBot="1" x14ac:dyDescent="0.35">
      <c r="A178" s="63" t="s">
        <v>422</v>
      </c>
      <c r="B178" s="63">
        <v>4</v>
      </c>
      <c r="C178" s="63"/>
      <c r="D178" s="63" t="s">
        <v>1478</v>
      </c>
      <c r="E178" s="63" t="s">
        <v>1182</v>
      </c>
      <c r="F178" s="194">
        <v>21.193300000000001</v>
      </c>
      <c r="G178" s="194">
        <v>22.069400000000002</v>
      </c>
      <c r="H178" s="76">
        <f t="shared" si="12"/>
        <v>0.87610000000000099</v>
      </c>
      <c r="I178" s="59"/>
      <c r="J178" s="46">
        <v>60.8</v>
      </c>
      <c r="K178" s="145"/>
      <c r="L178" s="166">
        <f t="shared" si="14"/>
        <v>0</v>
      </c>
      <c r="M178" s="193" t="s">
        <v>2196</v>
      </c>
      <c r="N178" s="102">
        <f t="shared" si="13"/>
        <v>22.069400000000002</v>
      </c>
    </row>
    <row r="179" spans="1:14" ht="32.25" customHeight="1" thickBot="1" x14ac:dyDescent="0.35">
      <c r="A179" s="63" t="s">
        <v>424</v>
      </c>
      <c r="B179" s="63">
        <v>4</v>
      </c>
      <c r="C179" s="63"/>
      <c r="D179" s="63" t="s">
        <v>1479</v>
      </c>
      <c r="E179" s="63" t="s">
        <v>1182</v>
      </c>
      <c r="F179" s="194">
        <v>23.3291</v>
      </c>
      <c r="G179" s="194">
        <v>24.488800000000001</v>
      </c>
      <c r="H179" s="76">
        <f t="shared" si="12"/>
        <v>1.1597000000000008</v>
      </c>
      <c r="I179" s="59"/>
      <c r="J179" s="46">
        <v>58.7</v>
      </c>
      <c r="K179" s="145"/>
      <c r="L179" s="166">
        <f t="shared" si="14"/>
        <v>0</v>
      </c>
      <c r="M179" s="193" t="s">
        <v>2196</v>
      </c>
      <c r="N179" s="102">
        <f t="shared" si="13"/>
        <v>24.488800000000001</v>
      </c>
    </row>
    <row r="180" spans="1:14" ht="43.8" thickBot="1" x14ac:dyDescent="0.35">
      <c r="A180" s="63" t="s">
        <v>425</v>
      </c>
      <c r="B180" s="63">
        <v>4</v>
      </c>
      <c r="C180" s="63"/>
      <c r="D180" s="63" t="s">
        <v>1480</v>
      </c>
      <c r="E180" s="63" t="s">
        <v>1182</v>
      </c>
      <c r="F180" s="194">
        <v>38.466000000000001</v>
      </c>
      <c r="G180" s="194">
        <v>40.2149</v>
      </c>
      <c r="H180" s="76">
        <f t="shared" si="12"/>
        <v>1.748899999999999</v>
      </c>
      <c r="I180" s="59"/>
      <c r="J180" s="46">
        <v>86.8</v>
      </c>
      <c r="K180" s="145"/>
      <c r="L180" s="166">
        <f t="shared" si="14"/>
        <v>0</v>
      </c>
      <c r="M180" s="193" t="s">
        <v>2196</v>
      </c>
      <c r="N180" s="102">
        <f t="shared" si="13"/>
        <v>40.2149</v>
      </c>
    </row>
    <row r="181" spans="1:14" ht="16.2" thickBot="1" x14ac:dyDescent="0.35">
      <c r="A181" s="80" t="s">
        <v>426</v>
      </c>
      <c r="B181" s="63">
        <v>4</v>
      </c>
      <c r="C181" s="80"/>
      <c r="D181" s="80" t="s">
        <v>1481</v>
      </c>
      <c r="E181" s="80" t="s">
        <v>1182</v>
      </c>
      <c r="F181" s="194">
        <v>28.3095</v>
      </c>
      <c r="G181" s="194">
        <v>29.4514</v>
      </c>
      <c r="H181" s="76">
        <f t="shared" si="12"/>
        <v>1.1418999999999997</v>
      </c>
      <c r="I181" s="59"/>
      <c r="J181" s="2">
        <v>81.5</v>
      </c>
      <c r="K181" s="88"/>
      <c r="L181" s="102">
        <f t="shared" si="14"/>
        <v>0</v>
      </c>
      <c r="N181" s="102">
        <f t="shared" si="13"/>
        <v>29.4514</v>
      </c>
    </row>
    <row r="182" spans="1:14" ht="16.2" thickBot="1" x14ac:dyDescent="0.35">
      <c r="A182" s="80" t="s">
        <v>427</v>
      </c>
      <c r="B182" s="63">
        <v>4</v>
      </c>
      <c r="C182" s="80"/>
      <c r="D182" s="80" t="s">
        <v>1482</v>
      </c>
      <c r="E182" s="80" t="s">
        <v>1182</v>
      </c>
      <c r="F182" s="194">
        <v>22.962599999999998</v>
      </c>
      <c r="G182" s="194">
        <v>24.279900000000001</v>
      </c>
      <c r="H182" s="76">
        <f t="shared" si="12"/>
        <v>1.317300000000003</v>
      </c>
      <c r="I182" s="59"/>
      <c r="J182" s="2">
        <v>60.9</v>
      </c>
      <c r="K182" s="88"/>
      <c r="L182" s="102">
        <f t="shared" si="14"/>
        <v>0</v>
      </c>
      <c r="N182" s="102">
        <f t="shared" si="13"/>
        <v>24.279900000000001</v>
      </c>
    </row>
    <row r="183" spans="1:14" ht="16.2" thickBot="1" x14ac:dyDescent="0.35">
      <c r="A183" s="80" t="s">
        <v>429</v>
      </c>
      <c r="B183" s="63">
        <v>4</v>
      </c>
      <c r="C183" s="80"/>
      <c r="D183" s="80" t="s">
        <v>1483</v>
      </c>
      <c r="E183" s="80" t="s">
        <v>1182</v>
      </c>
      <c r="F183" s="194">
        <v>22.8062</v>
      </c>
      <c r="G183" s="194">
        <v>23.9862</v>
      </c>
      <c r="H183" s="76">
        <f t="shared" si="12"/>
        <v>1.1799999999999997</v>
      </c>
      <c r="I183" s="59"/>
      <c r="J183" s="2">
        <v>58.7</v>
      </c>
      <c r="K183" s="88"/>
      <c r="L183" s="102">
        <f t="shared" si="14"/>
        <v>0</v>
      </c>
      <c r="N183" s="102">
        <f t="shared" si="13"/>
        <v>23.9862</v>
      </c>
    </row>
    <row r="184" spans="1:14" ht="32.25" customHeight="1" thickBot="1" x14ac:dyDescent="0.35">
      <c r="A184" s="80" t="s">
        <v>430</v>
      </c>
      <c r="B184" s="63">
        <v>4</v>
      </c>
      <c r="C184" s="80"/>
      <c r="D184" s="80" t="s">
        <v>1484</v>
      </c>
      <c r="E184" s="80" t="s">
        <v>1182</v>
      </c>
      <c r="F184" s="194">
        <v>27.1541</v>
      </c>
      <c r="G184" s="194">
        <v>28.540800000000001</v>
      </c>
      <c r="H184" s="76">
        <f t="shared" si="12"/>
        <v>1.3867000000000012</v>
      </c>
      <c r="I184" s="59"/>
      <c r="J184" s="2">
        <v>86.8</v>
      </c>
      <c r="K184" s="88"/>
      <c r="L184" s="102">
        <f t="shared" si="14"/>
        <v>0</v>
      </c>
      <c r="N184" s="102">
        <f t="shared" si="13"/>
        <v>28.540800000000001</v>
      </c>
    </row>
    <row r="185" spans="1:14" ht="16.2" thickBot="1" x14ac:dyDescent="0.35">
      <c r="A185" s="80" t="s">
        <v>433</v>
      </c>
      <c r="B185" s="63">
        <v>4</v>
      </c>
      <c r="C185" s="80"/>
      <c r="D185" s="80" t="s">
        <v>1485</v>
      </c>
      <c r="E185" s="80" t="s">
        <v>1182</v>
      </c>
      <c r="F185" s="194">
        <v>32.784199999999998</v>
      </c>
      <c r="G185" s="194">
        <v>34.385399999999997</v>
      </c>
      <c r="H185" s="76">
        <f t="shared" si="12"/>
        <v>1.6011999999999986</v>
      </c>
      <c r="I185" s="59"/>
      <c r="J185" s="2">
        <v>81.5</v>
      </c>
      <c r="K185" s="88"/>
      <c r="L185" s="102">
        <f t="shared" si="14"/>
        <v>0</v>
      </c>
      <c r="N185" s="102">
        <f t="shared" si="13"/>
        <v>34.385399999999997</v>
      </c>
    </row>
    <row r="186" spans="1:14" ht="33.75" customHeight="1" thickBot="1" x14ac:dyDescent="0.35">
      <c r="A186" s="63" t="s">
        <v>434</v>
      </c>
      <c r="B186" s="63">
        <v>4</v>
      </c>
      <c r="C186" s="63"/>
      <c r="D186" s="63" t="s">
        <v>1486</v>
      </c>
      <c r="E186" s="63" t="s">
        <v>1182</v>
      </c>
      <c r="F186" s="194">
        <v>19.5121</v>
      </c>
      <c r="G186" s="194">
        <v>21.450700000000001</v>
      </c>
      <c r="H186" s="76">
        <f t="shared" si="12"/>
        <v>1.938600000000001</v>
      </c>
      <c r="I186" s="59"/>
      <c r="J186" s="46">
        <v>61.1</v>
      </c>
      <c r="K186" s="145"/>
      <c r="L186" s="166">
        <f t="shared" si="14"/>
        <v>0</v>
      </c>
      <c r="M186" s="192"/>
      <c r="N186" s="102">
        <f t="shared" si="13"/>
        <v>21.450700000000001</v>
      </c>
    </row>
    <row r="187" spans="1:14" ht="16.2" thickBot="1" x14ac:dyDescent="0.35">
      <c r="A187" s="80" t="s">
        <v>437</v>
      </c>
      <c r="B187" s="63">
        <v>4</v>
      </c>
      <c r="C187" s="80"/>
      <c r="D187" s="80"/>
      <c r="E187" s="80"/>
      <c r="F187" s="205">
        <v>13.6433</v>
      </c>
      <c r="G187" s="205">
        <v>14.6777</v>
      </c>
      <c r="H187" s="76">
        <f t="shared" si="12"/>
        <v>1.0343999999999998</v>
      </c>
      <c r="I187" s="59"/>
      <c r="J187" s="2">
        <v>58.8</v>
      </c>
      <c r="K187" s="88"/>
      <c r="L187" s="102">
        <f t="shared" si="14"/>
        <v>0</v>
      </c>
      <c r="N187" s="102">
        <f t="shared" si="13"/>
        <v>14.6777</v>
      </c>
    </row>
    <row r="188" spans="1:14" ht="18" customHeight="1" thickBot="1" x14ac:dyDescent="0.35">
      <c r="A188" s="80" t="s">
        <v>440</v>
      </c>
      <c r="B188" s="63">
        <v>4</v>
      </c>
      <c r="C188" s="80"/>
      <c r="D188" s="80" t="s">
        <v>1487</v>
      </c>
      <c r="E188" s="80" t="s">
        <v>1182</v>
      </c>
      <c r="F188" s="194">
        <v>29.313400000000001</v>
      </c>
      <c r="G188" s="194">
        <v>31.163599999999999</v>
      </c>
      <c r="H188" s="76">
        <f t="shared" si="12"/>
        <v>1.8501999999999974</v>
      </c>
      <c r="I188" s="59"/>
      <c r="J188" s="2">
        <v>86.9</v>
      </c>
      <c r="K188" s="88"/>
      <c r="L188" s="102">
        <f t="shared" si="14"/>
        <v>0</v>
      </c>
      <c r="N188" s="102">
        <f t="shared" si="13"/>
        <v>31.163599999999999</v>
      </c>
    </row>
    <row r="189" spans="1:14" ht="16.2" thickBot="1" x14ac:dyDescent="0.35">
      <c r="A189" s="80" t="s">
        <v>446</v>
      </c>
      <c r="B189" s="63">
        <v>4</v>
      </c>
      <c r="C189" s="80"/>
      <c r="D189" s="80" t="s">
        <v>1488</v>
      </c>
      <c r="E189" s="80" t="s">
        <v>1182</v>
      </c>
      <c r="F189" s="194">
        <v>27.171199999999999</v>
      </c>
      <c r="G189" s="194">
        <v>28.537099999999999</v>
      </c>
      <c r="H189" s="76">
        <f t="shared" si="12"/>
        <v>1.3658999999999999</v>
      </c>
      <c r="I189" s="59"/>
      <c r="J189" s="2">
        <v>81.599999999999994</v>
      </c>
      <c r="K189" s="88"/>
      <c r="L189" s="102">
        <f t="shared" si="14"/>
        <v>0</v>
      </c>
      <c r="N189" s="102">
        <f t="shared" si="13"/>
        <v>28.537099999999999</v>
      </c>
    </row>
    <row r="190" spans="1:14" ht="16.2" thickBot="1" x14ac:dyDescent="0.35">
      <c r="A190" s="63" t="s">
        <v>447</v>
      </c>
      <c r="B190" s="63">
        <v>4</v>
      </c>
      <c r="C190" s="63"/>
      <c r="D190" s="63" t="s">
        <v>1489</v>
      </c>
      <c r="E190" s="63" t="s">
        <v>1182</v>
      </c>
      <c r="F190" s="194">
        <v>21.595199999999998</v>
      </c>
      <c r="G190" s="194">
        <v>22.7044</v>
      </c>
      <c r="H190" s="76">
        <f t="shared" si="12"/>
        <v>1.1092000000000013</v>
      </c>
      <c r="I190" s="59"/>
      <c r="J190" s="46">
        <v>60.9</v>
      </c>
      <c r="K190" s="145"/>
      <c r="L190" s="166">
        <f t="shared" si="14"/>
        <v>0</v>
      </c>
      <c r="M190" s="64"/>
      <c r="N190" s="102">
        <f t="shared" si="13"/>
        <v>22.7044</v>
      </c>
    </row>
    <row r="191" spans="1:14" ht="16.2" thickBot="1" x14ac:dyDescent="0.35">
      <c r="A191" s="80" t="s">
        <v>449</v>
      </c>
      <c r="B191" s="63">
        <v>4</v>
      </c>
      <c r="C191" s="80"/>
      <c r="D191" s="80" t="s">
        <v>1490</v>
      </c>
      <c r="E191" s="80" t="s">
        <v>1182</v>
      </c>
      <c r="F191" s="194">
        <v>15.1683</v>
      </c>
      <c r="G191" s="194">
        <v>15.805400000000001</v>
      </c>
      <c r="H191" s="76">
        <f t="shared" si="12"/>
        <v>0.63710000000000022</v>
      </c>
      <c r="I191" s="59"/>
      <c r="J191" s="2">
        <v>58.8</v>
      </c>
      <c r="K191" s="88"/>
      <c r="L191" s="102">
        <f t="shared" si="14"/>
        <v>0</v>
      </c>
      <c r="M191" s="103">
        <f>L191*F537</f>
        <v>0</v>
      </c>
      <c r="N191" s="102">
        <f t="shared" si="13"/>
        <v>15.805400000000001</v>
      </c>
    </row>
    <row r="192" spans="1:14" ht="15.9" customHeight="1" thickBot="1" x14ac:dyDescent="0.35">
      <c r="A192" s="80" t="s">
        <v>453</v>
      </c>
      <c r="B192" s="63">
        <v>4</v>
      </c>
      <c r="C192" s="80"/>
      <c r="D192" s="80" t="s">
        <v>1491</v>
      </c>
      <c r="E192" s="80" t="s">
        <v>1182</v>
      </c>
      <c r="F192" s="194">
        <v>27.637699999999999</v>
      </c>
      <c r="G192" s="194">
        <v>30.071400000000001</v>
      </c>
      <c r="H192" s="76">
        <f t="shared" si="12"/>
        <v>2.4337000000000018</v>
      </c>
      <c r="I192" s="59"/>
      <c r="J192" s="2">
        <v>86.8</v>
      </c>
      <c r="K192" s="88"/>
      <c r="L192" s="102">
        <f t="shared" si="14"/>
        <v>0</v>
      </c>
      <c r="N192" s="102">
        <f t="shared" si="13"/>
        <v>30.071400000000001</v>
      </c>
    </row>
    <row r="193" spans="1:14" ht="15.9" customHeight="1" thickBot="1" x14ac:dyDescent="0.35">
      <c r="A193" s="80" t="s">
        <v>454</v>
      </c>
      <c r="B193" s="63">
        <v>4</v>
      </c>
      <c r="C193" s="80"/>
      <c r="D193" s="80" t="s">
        <v>1492</v>
      </c>
      <c r="E193" s="80" t="s">
        <v>1182</v>
      </c>
      <c r="F193" s="194">
        <v>27.182099999999998</v>
      </c>
      <c r="G193" s="194">
        <v>28.9072</v>
      </c>
      <c r="H193" s="76">
        <f t="shared" si="12"/>
        <v>1.7251000000000012</v>
      </c>
      <c r="I193" s="59"/>
      <c r="J193" s="2">
        <v>81.599999999999994</v>
      </c>
      <c r="K193" s="88"/>
      <c r="L193" s="102">
        <f t="shared" si="14"/>
        <v>0</v>
      </c>
      <c r="N193" s="102">
        <f t="shared" si="13"/>
        <v>28.9072</v>
      </c>
    </row>
    <row r="194" spans="1:14" ht="15.9" customHeight="1" thickBot="1" x14ac:dyDescent="0.35">
      <c r="A194" s="80" t="s">
        <v>460</v>
      </c>
      <c r="B194" s="63">
        <v>4</v>
      </c>
      <c r="C194" s="80"/>
      <c r="D194" s="80" t="s">
        <v>1493</v>
      </c>
      <c r="E194" s="80" t="s">
        <v>1182</v>
      </c>
      <c r="F194" s="194">
        <v>16.908100000000001</v>
      </c>
      <c r="G194" s="194">
        <v>17.308700000000002</v>
      </c>
      <c r="H194" s="76">
        <f t="shared" si="12"/>
        <v>0.40060000000000073</v>
      </c>
      <c r="I194" s="59"/>
      <c r="J194" s="2">
        <v>60.9</v>
      </c>
      <c r="K194" s="88"/>
      <c r="L194" s="102">
        <f t="shared" si="14"/>
        <v>0</v>
      </c>
      <c r="N194" s="102">
        <f t="shared" si="13"/>
        <v>17.308700000000002</v>
      </c>
    </row>
    <row r="195" spans="1:14" ht="15.9" customHeight="1" thickBot="1" x14ac:dyDescent="0.35">
      <c r="A195" s="80" t="s">
        <v>461</v>
      </c>
      <c r="B195" s="63">
        <v>4</v>
      </c>
      <c r="C195" s="80"/>
      <c r="D195" s="80" t="s">
        <v>1494</v>
      </c>
      <c r="E195" s="80" t="s">
        <v>1182</v>
      </c>
      <c r="F195" s="194">
        <v>17.590699999999998</v>
      </c>
      <c r="G195" s="194">
        <v>18.202300000000001</v>
      </c>
      <c r="H195" s="76">
        <f t="shared" si="12"/>
        <v>0.61160000000000281</v>
      </c>
      <c r="I195" s="59"/>
      <c r="J195" s="2">
        <v>58.8</v>
      </c>
      <c r="K195" s="145"/>
      <c r="L195" s="102">
        <f t="shared" si="14"/>
        <v>0</v>
      </c>
      <c r="N195" s="102">
        <f t="shared" si="13"/>
        <v>18.202300000000001</v>
      </c>
    </row>
    <row r="196" spans="1:14" ht="15.9" customHeight="1" thickBot="1" x14ac:dyDescent="0.35">
      <c r="A196" s="80" t="s">
        <v>462</v>
      </c>
      <c r="B196" s="63">
        <v>4</v>
      </c>
      <c r="C196" s="80"/>
      <c r="D196" s="80" t="s">
        <v>1495</v>
      </c>
      <c r="E196" s="80" t="s">
        <v>1182</v>
      </c>
      <c r="F196" s="194">
        <v>27.359400000000001</v>
      </c>
      <c r="G196" s="194">
        <v>28.6723</v>
      </c>
      <c r="H196" s="76">
        <f t="shared" si="12"/>
        <v>1.3128999999999991</v>
      </c>
      <c r="I196" s="59"/>
      <c r="J196" s="2">
        <v>86.8</v>
      </c>
      <c r="K196" s="88"/>
      <c r="L196" s="102">
        <f t="shared" si="14"/>
        <v>0</v>
      </c>
      <c r="N196" s="102">
        <f t="shared" si="13"/>
        <v>28.6723</v>
      </c>
    </row>
    <row r="197" spans="1:14" ht="15.9" customHeight="1" thickBot="1" x14ac:dyDescent="0.35">
      <c r="A197" s="80" t="s">
        <v>468</v>
      </c>
      <c r="B197" s="63">
        <v>4</v>
      </c>
      <c r="C197" s="80"/>
      <c r="D197" s="80" t="s">
        <v>1496</v>
      </c>
      <c r="E197" s="80" t="s">
        <v>1182</v>
      </c>
      <c r="F197" s="194">
        <v>31.126899999999999</v>
      </c>
      <c r="G197" s="194">
        <v>32.543100000000003</v>
      </c>
      <c r="H197" s="76">
        <f t="shared" si="12"/>
        <v>1.4162000000000035</v>
      </c>
      <c r="I197" s="59"/>
      <c r="J197" s="2">
        <v>81.3</v>
      </c>
      <c r="K197" s="88"/>
      <c r="L197" s="102">
        <f t="shared" si="14"/>
        <v>0</v>
      </c>
      <c r="N197" s="102">
        <f t="shared" si="13"/>
        <v>32.543100000000003</v>
      </c>
    </row>
    <row r="198" spans="1:14" ht="15.9" customHeight="1" thickBot="1" x14ac:dyDescent="0.35">
      <c r="A198" s="80" t="s">
        <v>473</v>
      </c>
      <c r="B198" s="63">
        <v>4</v>
      </c>
      <c r="C198" s="80"/>
      <c r="D198" s="80" t="s">
        <v>1497</v>
      </c>
      <c r="E198" s="80" t="s">
        <v>1182</v>
      </c>
      <c r="F198" s="194">
        <v>14.859</v>
      </c>
      <c r="G198" s="194">
        <v>15.4824</v>
      </c>
      <c r="H198" s="76">
        <f t="shared" si="12"/>
        <v>0.62340000000000018</v>
      </c>
      <c r="I198" s="59"/>
      <c r="J198" s="2">
        <v>60.6</v>
      </c>
      <c r="K198" s="88"/>
      <c r="L198" s="102">
        <f t="shared" si="14"/>
        <v>0</v>
      </c>
      <c r="N198" s="102">
        <f t="shared" si="13"/>
        <v>15.4824</v>
      </c>
    </row>
    <row r="199" spans="1:14" ht="15.9" customHeight="1" thickBot="1" x14ac:dyDescent="0.35">
      <c r="A199" s="80" t="s">
        <v>476</v>
      </c>
      <c r="B199" s="63">
        <v>4</v>
      </c>
      <c r="C199" s="80"/>
      <c r="D199" s="80" t="s">
        <v>1498</v>
      </c>
      <c r="E199" s="80" t="s">
        <v>1182</v>
      </c>
      <c r="F199" s="194">
        <v>10.1968</v>
      </c>
      <c r="G199" s="194">
        <v>10.951000000000001</v>
      </c>
      <c r="H199" s="76">
        <f t="shared" si="12"/>
        <v>0.75420000000000087</v>
      </c>
      <c r="I199" s="59"/>
      <c r="J199" s="2">
        <v>58.5</v>
      </c>
      <c r="K199" s="88"/>
      <c r="L199" s="102">
        <f t="shared" si="14"/>
        <v>0</v>
      </c>
      <c r="N199" s="102">
        <f t="shared" si="13"/>
        <v>10.951000000000001</v>
      </c>
    </row>
    <row r="200" spans="1:14" ht="15.9" customHeight="1" thickBot="1" x14ac:dyDescent="0.35">
      <c r="A200" s="80" t="s">
        <v>477</v>
      </c>
      <c r="B200" s="63">
        <v>4</v>
      </c>
      <c r="C200" s="80"/>
      <c r="D200" s="80" t="s">
        <v>1499</v>
      </c>
      <c r="E200" s="80" t="s">
        <v>1182</v>
      </c>
      <c r="F200" s="194">
        <v>30.1676</v>
      </c>
      <c r="G200" s="194">
        <v>31.521000000000001</v>
      </c>
      <c r="H200" s="76">
        <f t="shared" ref="H200:H263" si="16">G200-F200</f>
        <v>1.3534000000000006</v>
      </c>
      <c r="I200" s="59"/>
      <c r="J200" s="46">
        <v>86.7</v>
      </c>
      <c r="K200" s="88"/>
      <c r="L200" s="102">
        <f t="shared" si="14"/>
        <v>0</v>
      </c>
      <c r="N200" s="102">
        <f t="shared" si="13"/>
        <v>31.521000000000001</v>
      </c>
    </row>
    <row r="201" spans="1:14" ht="15.9" customHeight="1" thickBot="1" x14ac:dyDescent="0.35">
      <c r="A201" s="63" t="s">
        <v>478</v>
      </c>
      <c r="B201" s="63">
        <v>4</v>
      </c>
      <c r="C201" s="63"/>
      <c r="D201" s="63" t="s">
        <v>1500</v>
      </c>
      <c r="E201" s="63" t="s">
        <v>1182</v>
      </c>
      <c r="F201" s="194">
        <v>22.5288</v>
      </c>
      <c r="G201" s="194">
        <v>23.6585</v>
      </c>
      <c r="H201" s="76">
        <f t="shared" si="16"/>
        <v>1.1296999999999997</v>
      </c>
      <c r="I201" s="59"/>
      <c r="J201" s="46">
        <v>81.3</v>
      </c>
      <c r="K201" s="145"/>
      <c r="L201" s="166">
        <f t="shared" si="14"/>
        <v>0</v>
      </c>
      <c r="M201" s="193"/>
      <c r="N201" s="102">
        <f t="shared" si="13"/>
        <v>23.6585</v>
      </c>
    </row>
    <row r="202" spans="1:14" ht="15.9" customHeight="1" thickBot="1" x14ac:dyDescent="0.35">
      <c r="A202" s="63" t="s">
        <v>480</v>
      </c>
      <c r="B202" s="63">
        <v>4</v>
      </c>
      <c r="C202" s="63"/>
      <c r="D202" s="63" t="s">
        <v>1501</v>
      </c>
      <c r="E202" s="63" t="s">
        <v>1182</v>
      </c>
      <c r="F202" s="194">
        <v>24.760999999999999</v>
      </c>
      <c r="G202" s="194">
        <v>25.787700000000001</v>
      </c>
      <c r="H202" s="76">
        <f t="shared" si="16"/>
        <v>1.0267000000000017</v>
      </c>
      <c r="I202" s="59"/>
      <c r="J202" s="46">
        <v>60.7</v>
      </c>
      <c r="K202" s="145"/>
      <c r="L202" s="166">
        <f t="shared" si="14"/>
        <v>0</v>
      </c>
      <c r="M202" s="193"/>
      <c r="N202" s="102">
        <f t="shared" si="13"/>
        <v>25.787700000000001</v>
      </c>
    </row>
    <row r="203" spans="1:14" ht="15.9" customHeight="1" thickBot="1" x14ac:dyDescent="0.35">
      <c r="A203" s="63" t="s">
        <v>483</v>
      </c>
      <c r="B203" s="63">
        <v>4</v>
      </c>
      <c r="C203" s="63"/>
      <c r="D203" s="63" t="s">
        <v>1502</v>
      </c>
      <c r="E203" s="63" t="s">
        <v>1182</v>
      </c>
      <c r="F203" s="194">
        <v>15.992599999999999</v>
      </c>
      <c r="G203" s="194">
        <v>16.794599999999999</v>
      </c>
      <c r="H203" s="76">
        <f t="shared" si="16"/>
        <v>0.8019999999999996</v>
      </c>
      <c r="I203" s="59"/>
      <c r="J203" s="46">
        <v>58.5</v>
      </c>
      <c r="K203" s="145"/>
      <c r="L203" s="166">
        <f t="shared" si="14"/>
        <v>0</v>
      </c>
      <c r="M203" s="193"/>
      <c r="N203" s="102">
        <f t="shared" si="13"/>
        <v>16.794599999999999</v>
      </c>
    </row>
    <row r="204" spans="1:14" ht="15.9" customHeight="1" thickBot="1" x14ac:dyDescent="0.35">
      <c r="A204" s="63" t="s">
        <v>487</v>
      </c>
      <c r="B204" s="63">
        <v>4</v>
      </c>
      <c r="C204" s="63"/>
      <c r="D204" s="63" t="s">
        <v>1503</v>
      </c>
      <c r="E204" s="63" t="s">
        <v>1182</v>
      </c>
      <c r="F204" s="194">
        <v>17.163799999999998</v>
      </c>
      <c r="G204" s="194">
        <v>18.445599999999999</v>
      </c>
      <c r="H204" s="76">
        <f t="shared" si="16"/>
        <v>1.2818000000000005</v>
      </c>
      <c r="I204" s="59"/>
      <c r="J204" s="46">
        <v>86.8</v>
      </c>
      <c r="K204" s="145"/>
      <c r="L204" s="166">
        <f t="shared" si="14"/>
        <v>0</v>
      </c>
      <c r="M204" s="192"/>
      <c r="N204" s="102">
        <f t="shared" si="13"/>
        <v>18.445599999999999</v>
      </c>
    </row>
    <row r="205" spans="1:14" ht="15.9" customHeight="1" thickBot="1" x14ac:dyDescent="0.35">
      <c r="A205" s="80" t="s">
        <v>488</v>
      </c>
      <c r="B205" s="63">
        <v>4</v>
      </c>
      <c r="C205" s="80"/>
      <c r="D205" s="80" t="s">
        <v>1504</v>
      </c>
      <c r="E205" s="80" t="s">
        <v>1182</v>
      </c>
      <c r="F205" s="194">
        <v>20.628900000000002</v>
      </c>
      <c r="G205" s="194">
        <v>21.434100000000001</v>
      </c>
      <c r="H205" s="76">
        <f t="shared" si="16"/>
        <v>0.80519999999999925</v>
      </c>
      <c r="I205" s="59"/>
      <c r="J205" s="2">
        <v>81.2</v>
      </c>
      <c r="K205" s="88"/>
      <c r="L205" s="102">
        <f t="shared" si="14"/>
        <v>0</v>
      </c>
      <c r="N205" s="102">
        <f t="shared" si="13"/>
        <v>21.434100000000001</v>
      </c>
    </row>
    <row r="206" spans="1:14" ht="15.9" customHeight="1" thickBot="1" x14ac:dyDescent="0.35">
      <c r="A206" s="80" t="s">
        <v>493</v>
      </c>
      <c r="B206" s="63">
        <v>4</v>
      </c>
      <c r="C206" s="80"/>
      <c r="D206" s="80"/>
      <c r="E206" s="80"/>
      <c r="F206" s="194">
        <v>19.135999999999999</v>
      </c>
      <c r="G206" s="194">
        <v>19.810400000000001</v>
      </c>
      <c r="H206" s="76">
        <f t="shared" si="16"/>
        <v>0.67440000000000211</v>
      </c>
      <c r="I206" s="59"/>
      <c r="J206" s="2">
        <v>60.5</v>
      </c>
      <c r="K206" s="88"/>
      <c r="L206" s="102">
        <f t="shared" si="14"/>
        <v>0</v>
      </c>
      <c r="N206" s="102">
        <f t="shared" si="13"/>
        <v>19.810400000000001</v>
      </c>
    </row>
    <row r="207" spans="1:14" ht="15.9" customHeight="1" thickBot="1" x14ac:dyDescent="0.35">
      <c r="A207" s="80" t="s">
        <v>495</v>
      </c>
      <c r="B207" s="63">
        <v>4</v>
      </c>
      <c r="C207" s="80"/>
      <c r="D207" s="80" t="s">
        <v>1505</v>
      </c>
      <c r="E207" s="80" t="s">
        <v>1182</v>
      </c>
      <c r="F207" s="194">
        <v>13.708</v>
      </c>
      <c r="G207" s="194">
        <v>13.8659</v>
      </c>
      <c r="H207" s="76">
        <f t="shared" si="16"/>
        <v>0.15789999999999971</v>
      </c>
      <c r="I207" s="59"/>
      <c r="J207" s="2">
        <v>58.4</v>
      </c>
      <c r="K207" s="88"/>
      <c r="L207" s="102">
        <f t="shared" si="14"/>
        <v>0</v>
      </c>
      <c r="N207" s="102">
        <f t="shared" si="13"/>
        <v>13.8659</v>
      </c>
    </row>
    <row r="208" spans="1:14" ht="15.9" customHeight="1" thickBot="1" x14ac:dyDescent="0.35">
      <c r="A208" s="80" t="s">
        <v>496</v>
      </c>
      <c r="B208" s="63">
        <v>4</v>
      </c>
      <c r="C208" s="80"/>
      <c r="D208" s="80" t="s">
        <v>1506</v>
      </c>
      <c r="E208" s="80" t="s">
        <v>1182</v>
      </c>
      <c r="F208" s="194">
        <v>32.508000000000003</v>
      </c>
      <c r="G208" s="194">
        <v>34.392699999999998</v>
      </c>
      <c r="H208" s="76">
        <f t="shared" si="16"/>
        <v>1.8846999999999952</v>
      </c>
      <c r="I208" s="59"/>
      <c r="J208" s="2">
        <v>87.1</v>
      </c>
      <c r="K208" s="88"/>
      <c r="L208" s="102">
        <f t="shared" si="14"/>
        <v>0</v>
      </c>
      <c r="N208" s="102">
        <f t="shared" ref="N208:N271" si="17">G208</f>
        <v>34.392699999999998</v>
      </c>
    </row>
    <row r="209" spans="1:14" ht="15.9" customHeight="1" thickBot="1" x14ac:dyDescent="0.35">
      <c r="A209" s="80" t="s">
        <v>497</v>
      </c>
      <c r="B209" s="63">
        <v>4</v>
      </c>
      <c r="C209" s="80"/>
      <c r="D209" s="80" t="s">
        <v>1507</v>
      </c>
      <c r="E209" s="80" t="s">
        <v>1182</v>
      </c>
      <c r="F209" s="194">
        <v>31.173400000000001</v>
      </c>
      <c r="G209" s="194">
        <v>32.74</v>
      </c>
      <c r="H209" s="76">
        <f t="shared" si="16"/>
        <v>1.5666000000000011</v>
      </c>
      <c r="I209" s="59"/>
      <c r="J209" s="2">
        <v>81.2</v>
      </c>
      <c r="K209" s="88"/>
      <c r="L209" s="102">
        <f t="shared" si="14"/>
        <v>0</v>
      </c>
      <c r="N209" s="102">
        <f t="shared" si="17"/>
        <v>32.74</v>
      </c>
    </row>
    <row r="210" spans="1:14" ht="15.9" customHeight="1" thickBot="1" x14ac:dyDescent="0.35">
      <c r="A210" s="80" t="s">
        <v>502</v>
      </c>
      <c r="B210" s="63">
        <v>4</v>
      </c>
      <c r="C210" s="80"/>
      <c r="D210" s="80" t="s">
        <v>1508</v>
      </c>
      <c r="E210" s="80" t="s">
        <v>1182</v>
      </c>
      <c r="F210" s="76">
        <v>7.7214</v>
      </c>
      <c r="G210" s="76">
        <v>8.4131</v>
      </c>
      <c r="H210" s="76">
        <f t="shared" si="16"/>
        <v>0.69169999999999998</v>
      </c>
      <c r="I210" s="59"/>
      <c r="J210" s="2">
        <v>58.4</v>
      </c>
      <c r="K210" s="88"/>
      <c r="L210" s="102">
        <f t="shared" si="14"/>
        <v>0</v>
      </c>
      <c r="N210" s="102">
        <f t="shared" si="17"/>
        <v>8.4131</v>
      </c>
    </row>
    <row r="211" spans="1:14" ht="15.9" customHeight="1" thickBot="1" x14ac:dyDescent="0.35">
      <c r="A211" s="80" t="s">
        <v>506</v>
      </c>
      <c r="B211" s="63">
        <v>4</v>
      </c>
      <c r="C211" s="80"/>
      <c r="D211" s="80" t="s">
        <v>1509</v>
      </c>
      <c r="E211" s="80" t="s">
        <v>1182</v>
      </c>
      <c r="F211" s="194">
        <v>19.630600000000001</v>
      </c>
      <c r="G211" s="194">
        <v>20.258299999999998</v>
      </c>
      <c r="H211" s="76">
        <f t="shared" si="16"/>
        <v>0.62769999999999726</v>
      </c>
      <c r="I211" s="59"/>
      <c r="J211" s="2">
        <v>58.5</v>
      </c>
      <c r="K211" s="88"/>
      <c r="L211" s="102">
        <f t="shared" si="14"/>
        <v>0</v>
      </c>
      <c r="N211" s="102">
        <f t="shared" si="17"/>
        <v>20.258299999999998</v>
      </c>
    </row>
    <row r="212" spans="1:14" ht="15.9" customHeight="1" thickBot="1" x14ac:dyDescent="0.35">
      <c r="A212" s="80" t="s">
        <v>507</v>
      </c>
      <c r="B212" s="63">
        <v>4</v>
      </c>
      <c r="C212" s="80"/>
      <c r="D212" s="80" t="s">
        <v>1510</v>
      </c>
      <c r="E212" s="80" t="s">
        <v>1182</v>
      </c>
      <c r="F212" s="194">
        <v>29.8337</v>
      </c>
      <c r="G212" s="194">
        <v>31.113600000000002</v>
      </c>
      <c r="H212" s="76">
        <f t="shared" si="16"/>
        <v>1.2799000000000014</v>
      </c>
      <c r="I212" s="59"/>
      <c r="J212" s="2">
        <v>86.7</v>
      </c>
      <c r="K212" s="88"/>
      <c r="L212" s="102">
        <f t="shared" si="14"/>
        <v>0</v>
      </c>
      <c r="N212" s="102">
        <f t="shared" si="17"/>
        <v>31.113600000000002</v>
      </c>
    </row>
    <row r="213" spans="1:14" ht="15.9" customHeight="1" thickBot="1" x14ac:dyDescent="0.35">
      <c r="A213" s="80" t="s">
        <v>508</v>
      </c>
      <c r="B213" s="63">
        <v>4</v>
      </c>
      <c r="C213" s="80"/>
      <c r="D213" s="80" t="s">
        <v>1511</v>
      </c>
      <c r="E213" s="80" t="s">
        <v>1182</v>
      </c>
      <c r="F213" s="194">
        <v>29.7258</v>
      </c>
      <c r="G213" s="194">
        <v>31.5046</v>
      </c>
      <c r="H213" s="76">
        <f t="shared" si="16"/>
        <v>1.7788000000000004</v>
      </c>
      <c r="I213" s="59"/>
      <c r="J213" s="2">
        <v>81.3</v>
      </c>
      <c r="K213" s="88"/>
      <c r="L213" s="102">
        <f t="shared" ref="L213:L272" si="18">-K213</f>
        <v>0</v>
      </c>
      <c r="N213" s="102">
        <f t="shared" si="17"/>
        <v>31.5046</v>
      </c>
    </row>
    <row r="214" spans="1:14" ht="15.9" customHeight="1" thickBot="1" x14ac:dyDescent="0.35">
      <c r="A214" s="80" t="s">
        <v>509</v>
      </c>
      <c r="B214" s="63">
        <v>4</v>
      </c>
      <c r="C214" s="80"/>
      <c r="D214" s="80" t="s">
        <v>1512</v>
      </c>
      <c r="E214" s="80" t="s">
        <v>1182</v>
      </c>
      <c r="F214" s="194">
        <v>16.869</v>
      </c>
      <c r="G214" s="194">
        <v>17.677600000000002</v>
      </c>
      <c r="H214" s="76">
        <f t="shared" si="16"/>
        <v>0.80860000000000198</v>
      </c>
      <c r="I214" s="59"/>
      <c r="J214" s="2">
        <v>60.5</v>
      </c>
      <c r="K214" s="88"/>
      <c r="L214" s="102">
        <f t="shared" si="18"/>
        <v>0</v>
      </c>
      <c r="N214" s="102">
        <f t="shared" si="17"/>
        <v>17.677600000000002</v>
      </c>
    </row>
    <row r="215" spans="1:14" ht="15.9" customHeight="1" thickBot="1" x14ac:dyDescent="0.35">
      <c r="A215" s="80" t="s">
        <v>510</v>
      </c>
      <c r="B215" s="63">
        <v>4</v>
      </c>
      <c r="C215" s="80"/>
      <c r="D215" s="80"/>
      <c r="E215" s="80"/>
      <c r="F215" s="194">
        <v>13.543900000000001</v>
      </c>
      <c r="G215" s="194">
        <v>13.8712</v>
      </c>
      <c r="H215" s="76">
        <f t="shared" si="16"/>
        <v>0.32729999999999926</v>
      </c>
      <c r="I215" s="59"/>
      <c r="J215" s="2">
        <v>58.5</v>
      </c>
      <c r="K215" s="88"/>
      <c r="L215" s="102">
        <f t="shared" si="18"/>
        <v>0</v>
      </c>
      <c r="N215" s="102">
        <f t="shared" si="17"/>
        <v>13.8712</v>
      </c>
    </row>
    <row r="216" spans="1:14" ht="15.9" customHeight="1" thickBot="1" x14ac:dyDescent="0.35">
      <c r="A216" s="80" t="s">
        <v>514</v>
      </c>
      <c r="B216" s="63">
        <v>4</v>
      </c>
      <c r="C216" s="80"/>
      <c r="D216" s="80" t="s">
        <v>1513</v>
      </c>
      <c r="E216" s="80" t="s">
        <v>1182</v>
      </c>
      <c r="F216" s="194">
        <v>25.145600000000002</v>
      </c>
      <c r="G216" s="194">
        <v>27.654</v>
      </c>
      <c r="H216" s="76">
        <f t="shared" si="16"/>
        <v>2.5083999999999982</v>
      </c>
      <c r="I216" s="165"/>
      <c r="J216" s="2">
        <v>86.7</v>
      </c>
      <c r="K216" s="88"/>
      <c r="L216" s="102">
        <f t="shared" si="18"/>
        <v>0</v>
      </c>
      <c r="N216" s="102">
        <f t="shared" si="17"/>
        <v>27.654</v>
      </c>
    </row>
    <row r="217" spans="1:14" ht="15.9" customHeight="1" thickBot="1" x14ac:dyDescent="0.35">
      <c r="A217" s="80" t="s">
        <v>515</v>
      </c>
      <c r="B217" s="63">
        <v>4</v>
      </c>
      <c r="C217" s="80"/>
      <c r="D217" s="80" t="s">
        <v>1514</v>
      </c>
      <c r="E217" s="80" t="s">
        <v>1182</v>
      </c>
      <c r="F217" s="194">
        <v>23.342400000000001</v>
      </c>
      <c r="G217" s="194">
        <v>24.5764</v>
      </c>
      <c r="H217" s="76">
        <f t="shared" si="16"/>
        <v>1.2339999999999982</v>
      </c>
      <c r="I217" s="59"/>
      <c r="J217" s="2">
        <v>81.2</v>
      </c>
      <c r="K217" s="88"/>
      <c r="L217" s="102">
        <f t="shared" si="18"/>
        <v>0</v>
      </c>
      <c r="N217" s="102">
        <f t="shared" si="17"/>
        <v>24.5764</v>
      </c>
    </row>
    <row r="218" spans="1:14" ht="15.9" customHeight="1" thickBot="1" x14ac:dyDescent="0.35">
      <c r="A218" s="80" t="s">
        <v>521</v>
      </c>
      <c r="B218" s="63">
        <v>4</v>
      </c>
      <c r="C218" s="80"/>
      <c r="D218" s="80" t="s">
        <v>1515</v>
      </c>
      <c r="E218" s="80" t="s">
        <v>1182</v>
      </c>
      <c r="F218" s="194">
        <v>16.827000000000002</v>
      </c>
      <c r="G218" s="194">
        <v>17.877500000000001</v>
      </c>
      <c r="H218" s="76">
        <f t="shared" si="16"/>
        <v>1.0504999999999995</v>
      </c>
      <c r="I218" s="59"/>
      <c r="J218" s="2">
        <v>60.5</v>
      </c>
      <c r="K218" s="145"/>
      <c r="L218" s="102">
        <f t="shared" si="18"/>
        <v>0</v>
      </c>
      <c r="N218" s="102">
        <f t="shared" si="17"/>
        <v>17.877500000000001</v>
      </c>
    </row>
    <row r="219" spans="1:14" ht="15.9" customHeight="1" thickBot="1" x14ac:dyDescent="0.35">
      <c r="A219" s="63" t="s">
        <v>522</v>
      </c>
      <c r="B219" s="63">
        <v>4</v>
      </c>
      <c r="C219" s="63"/>
      <c r="D219" s="63"/>
      <c r="E219" s="63"/>
      <c r="F219" s="194">
        <v>6.7632000000000003</v>
      </c>
      <c r="G219" s="194">
        <v>7.1067999999999998</v>
      </c>
      <c r="H219" s="76">
        <f t="shared" si="16"/>
        <v>0.34359999999999946</v>
      </c>
      <c r="I219" s="59"/>
      <c r="J219" s="46">
        <v>58.4</v>
      </c>
      <c r="K219" s="145"/>
      <c r="L219" s="102">
        <f t="shared" si="18"/>
        <v>0</v>
      </c>
      <c r="N219" s="102">
        <f t="shared" si="17"/>
        <v>7.1067999999999998</v>
      </c>
    </row>
    <row r="220" spans="1:14" ht="15.9" customHeight="1" thickBot="1" x14ac:dyDescent="0.35">
      <c r="A220" s="80" t="s">
        <v>526</v>
      </c>
      <c r="B220" s="63">
        <v>4</v>
      </c>
      <c r="C220" s="80"/>
      <c r="D220" s="80" t="s">
        <v>1516</v>
      </c>
      <c r="E220" s="80" t="s">
        <v>1182</v>
      </c>
      <c r="F220" s="194">
        <v>27.476500000000001</v>
      </c>
      <c r="G220" s="194">
        <v>27.729399999999998</v>
      </c>
      <c r="H220" s="76">
        <f t="shared" si="16"/>
        <v>0.25289999999999679</v>
      </c>
      <c r="I220" s="59"/>
      <c r="J220" s="2">
        <v>86.6</v>
      </c>
      <c r="K220" s="88"/>
      <c r="L220" s="102">
        <f t="shared" si="18"/>
        <v>0</v>
      </c>
      <c r="N220" s="102">
        <f t="shared" si="17"/>
        <v>27.729399999999998</v>
      </c>
    </row>
    <row r="221" spans="1:14" ht="15.9" customHeight="1" thickBot="1" x14ac:dyDescent="0.35">
      <c r="A221" s="80" t="s">
        <v>532</v>
      </c>
      <c r="B221" s="63">
        <v>4</v>
      </c>
      <c r="C221" s="80"/>
      <c r="D221" s="80" t="s">
        <v>1517</v>
      </c>
      <c r="E221" s="80" t="s">
        <v>1182</v>
      </c>
      <c r="F221" s="194">
        <v>26.109000000000002</v>
      </c>
      <c r="G221" s="194">
        <v>27.265999999999998</v>
      </c>
      <c r="H221" s="76">
        <f t="shared" si="16"/>
        <v>1.1569999999999965</v>
      </c>
      <c r="I221" s="59"/>
      <c r="J221" s="2">
        <v>81.2</v>
      </c>
      <c r="K221" s="88"/>
      <c r="L221" s="102">
        <f t="shared" si="18"/>
        <v>0</v>
      </c>
      <c r="N221" s="102">
        <f t="shared" si="17"/>
        <v>27.265999999999998</v>
      </c>
    </row>
    <row r="222" spans="1:14" ht="16.2" thickBot="1" x14ac:dyDescent="0.35">
      <c r="A222" s="80" t="s">
        <v>538</v>
      </c>
      <c r="B222" s="63">
        <v>4</v>
      </c>
      <c r="C222" s="80"/>
      <c r="D222" s="80" t="s">
        <v>1518</v>
      </c>
      <c r="E222" s="80" t="s">
        <v>1182</v>
      </c>
      <c r="F222" s="194">
        <v>20.968800000000002</v>
      </c>
      <c r="G222" s="194">
        <v>21.546600000000002</v>
      </c>
      <c r="H222" s="76">
        <f t="shared" si="16"/>
        <v>0.57779999999999987</v>
      </c>
      <c r="I222" s="59"/>
      <c r="J222" s="2">
        <v>60.7</v>
      </c>
      <c r="K222" s="88"/>
      <c r="L222" s="102">
        <f t="shared" si="18"/>
        <v>0</v>
      </c>
      <c r="N222" s="102">
        <f t="shared" si="17"/>
        <v>21.546600000000002</v>
      </c>
    </row>
    <row r="223" spans="1:14" ht="16.2" thickBot="1" x14ac:dyDescent="0.35">
      <c r="A223" s="80" t="s">
        <v>539</v>
      </c>
      <c r="B223" s="63">
        <v>4</v>
      </c>
      <c r="C223" s="80"/>
      <c r="D223" s="80"/>
      <c r="E223" s="80"/>
      <c r="F223" s="194">
        <v>18.485299999999999</v>
      </c>
      <c r="G223" s="194">
        <v>19.491900000000001</v>
      </c>
      <c r="H223" s="76">
        <f t="shared" si="16"/>
        <v>1.0066000000000024</v>
      </c>
      <c r="I223" s="59"/>
      <c r="J223" s="2">
        <v>58.5</v>
      </c>
      <c r="K223" s="88"/>
      <c r="L223" s="102">
        <f t="shared" si="18"/>
        <v>0</v>
      </c>
      <c r="N223" s="102">
        <f t="shared" si="17"/>
        <v>19.491900000000001</v>
      </c>
    </row>
    <row r="224" spans="1:14" ht="16.2" thickBot="1" x14ac:dyDescent="0.35">
      <c r="A224" s="80" t="s">
        <v>543</v>
      </c>
      <c r="B224" s="63">
        <v>4</v>
      </c>
      <c r="C224" s="80"/>
      <c r="D224" s="80" t="s">
        <v>1519</v>
      </c>
      <c r="E224" s="80" t="s">
        <v>1182</v>
      </c>
      <c r="F224" s="194">
        <v>29.669899999999998</v>
      </c>
      <c r="G224" s="194">
        <v>30.9497</v>
      </c>
      <c r="H224" s="76">
        <f t="shared" si="16"/>
        <v>1.2798000000000016</v>
      </c>
      <c r="I224" s="59"/>
      <c r="J224" s="2">
        <v>86.7</v>
      </c>
      <c r="K224" s="88"/>
      <c r="L224" s="102">
        <f t="shared" si="18"/>
        <v>0</v>
      </c>
      <c r="N224" s="102">
        <f t="shared" si="17"/>
        <v>30.9497</v>
      </c>
    </row>
    <row r="225" spans="1:14" ht="16.2" thickBot="1" x14ac:dyDescent="0.35">
      <c r="A225" s="220" t="s">
        <v>544</v>
      </c>
      <c r="B225" s="220">
        <v>4</v>
      </c>
      <c r="C225" s="220"/>
      <c r="D225" s="220" t="s">
        <v>1520</v>
      </c>
      <c r="E225" s="220" t="s">
        <v>1182</v>
      </c>
      <c r="F225" s="194">
        <v>20.532</v>
      </c>
      <c r="G225" s="194">
        <v>21.398700000000002</v>
      </c>
      <c r="H225" s="76">
        <f t="shared" si="16"/>
        <v>0.86670000000000158</v>
      </c>
      <c r="I225" s="59"/>
      <c r="J225" s="219">
        <v>81.3</v>
      </c>
      <c r="K225" s="145"/>
      <c r="L225" s="166">
        <f t="shared" si="18"/>
        <v>0</v>
      </c>
      <c r="M225" s="192"/>
      <c r="N225" s="102">
        <f t="shared" si="17"/>
        <v>21.398700000000002</v>
      </c>
    </row>
    <row r="226" spans="1:14" ht="16.2" thickBot="1" x14ac:dyDescent="0.35">
      <c r="A226" s="220" t="s">
        <v>550</v>
      </c>
      <c r="B226" s="220">
        <v>4</v>
      </c>
      <c r="C226" s="220"/>
      <c r="D226" s="220"/>
      <c r="E226" s="220"/>
      <c r="F226" s="194">
        <v>6.5896999999999997</v>
      </c>
      <c r="G226" s="194">
        <v>7.0288000000000004</v>
      </c>
      <c r="H226" s="76">
        <f t="shared" si="16"/>
        <v>0.43910000000000071</v>
      </c>
      <c r="I226" s="59"/>
      <c r="J226" s="219">
        <v>60.6</v>
      </c>
      <c r="K226" s="145"/>
      <c r="L226" s="166">
        <f t="shared" si="18"/>
        <v>0</v>
      </c>
      <c r="M226" s="64"/>
      <c r="N226" s="102">
        <f t="shared" si="17"/>
        <v>7.0288000000000004</v>
      </c>
    </row>
    <row r="227" spans="1:14" ht="16.2" thickBot="1" x14ac:dyDescent="0.35">
      <c r="A227" s="63" t="s">
        <v>551</v>
      </c>
      <c r="B227" s="63">
        <v>4</v>
      </c>
      <c r="C227" s="63"/>
      <c r="D227" s="63" t="s">
        <v>1521</v>
      </c>
      <c r="E227" s="63" t="s">
        <v>1182</v>
      </c>
      <c r="F227" s="194">
        <v>14.3584</v>
      </c>
      <c r="G227" s="194">
        <v>15.0625</v>
      </c>
      <c r="H227" s="76">
        <f t="shared" si="16"/>
        <v>0.70410000000000039</v>
      </c>
      <c r="I227" s="59"/>
      <c r="J227" s="46">
        <v>58.4</v>
      </c>
      <c r="K227" s="145"/>
      <c r="L227" s="166">
        <f t="shared" si="18"/>
        <v>0</v>
      </c>
      <c r="M227" s="192"/>
      <c r="N227" s="102">
        <f t="shared" si="17"/>
        <v>15.0625</v>
      </c>
    </row>
    <row r="228" spans="1:14" ht="16.2" thickBot="1" x14ac:dyDescent="0.35">
      <c r="A228" s="63" t="s">
        <v>555</v>
      </c>
      <c r="B228" s="63">
        <v>4</v>
      </c>
      <c r="C228" s="63"/>
      <c r="D228" s="63" t="s">
        <v>1522</v>
      </c>
      <c r="E228" s="63" t="s">
        <v>1182</v>
      </c>
      <c r="F228" s="194">
        <v>23.827100000000002</v>
      </c>
      <c r="G228" s="194">
        <v>25.017900000000001</v>
      </c>
      <c r="H228" s="76">
        <f t="shared" si="16"/>
        <v>1.1907999999999994</v>
      </c>
      <c r="I228" s="59"/>
      <c r="J228" s="46">
        <v>86.6</v>
      </c>
      <c r="K228" s="145"/>
      <c r="L228" s="166">
        <f t="shared" si="18"/>
        <v>0</v>
      </c>
      <c r="M228" s="192"/>
      <c r="N228" s="102">
        <f t="shared" si="17"/>
        <v>25.017900000000001</v>
      </c>
    </row>
    <row r="229" spans="1:14" ht="16.2" thickBot="1" x14ac:dyDescent="0.35">
      <c r="A229" s="80" t="s">
        <v>557</v>
      </c>
      <c r="B229" s="63">
        <v>4</v>
      </c>
      <c r="C229" s="80"/>
      <c r="D229" s="80" t="s">
        <v>1523</v>
      </c>
      <c r="E229" s="80" t="s">
        <v>1182</v>
      </c>
      <c r="F229" s="194">
        <v>26.895600000000002</v>
      </c>
      <c r="G229" s="194">
        <v>28.100899999999999</v>
      </c>
      <c r="H229" s="76">
        <f t="shared" si="16"/>
        <v>1.2052999999999976</v>
      </c>
      <c r="I229" s="165"/>
      <c r="J229" s="2">
        <v>81.2</v>
      </c>
      <c r="K229" s="88"/>
      <c r="L229" s="102">
        <f t="shared" si="18"/>
        <v>0</v>
      </c>
      <c r="N229" s="102">
        <f t="shared" si="17"/>
        <v>28.100899999999999</v>
      </c>
    </row>
    <row r="230" spans="1:14" ht="16.2" thickBot="1" x14ac:dyDescent="0.35">
      <c r="A230" s="80" t="s">
        <v>559</v>
      </c>
      <c r="B230" s="63">
        <v>4</v>
      </c>
      <c r="C230" s="80"/>
      <c r="D230" s="80"/>
      <c r="E230" s="80"/>
      <c r="F230" s="194">
        <v>19.274799999999999</v>
      </c>
      <c r="G230" s="194">
        <v>20.215199999999999</v>
      </c>
      <c r="H230" s="76">
        <f t="shared" si="16"/>
        <v>0.94040000000000035</v>
      </c>
      <c r="I230" s="165"/>
      <c r="J230" s="2">
        <v>60.8</v>
      </c>
      <c r="K230" s="88"/>
      <c r="L230" s="102">
        <f t="shared" si="18"/>
        <v>0</v>
      </c>
      <c r="N230" s="102">
        <f t="shared" si="17"/>
        <v>20.215199999999999</v>
      </c>
    </row>
    <row r="231" spans="1:14" ht="16.2" thickBot="1" x14ac:dyDescent="0.35">
      <c r="A231" s="80" t="s">
        <v>560</v>
      </c>
      <c r="B231" s="63">
        <v>5</v>
      </c>
      <c r="C231" s="80"/>
      <c r="D231" s="80" t="s">
        <v>1524</v>
      </c>
      <c r="E231" s="80" t="s">
        <v>1182</v>
      </c>
      <c r="F231" s="194">
        <v>21.538399999999999</v>
      </c>
      <c r="G231" s="194">
        <v>22.599799999999998</v>
      </c>
      <c r="H231" s="76">
        <f t="shared" si="16"/>
        <v>1.061399999999999</v>
      </c>
      <c r="I231" s="165"/>
      <c r="J231" s="2">
        <v>58.7</v>
      </c>
      <c r="K231" s="88"/>
      <c r="L231" s="102">
        <f t="shared" si="18"/>
        <v>0</v>
      </c>
      <c r="N231" s="102">
        <f t="shared" si="17"/>
        <v>22.599799999999998</v>
      </c>
    </row>
    <row r="232" spans="1:14" ht="16.2" thickBot="1" x14ac:dyDescent="0.35">
      <c r="A232" s="80" t="s">
        <v>561</v>
      </c>
      <c r="B232" s="63">
        <v>5</v>
      </c>
      <c r="C232" s="80"/>
      <c r="D232" s="80" t="s">
        <v>1525</v>
      </c>
      <c r="E232" s="80" t="s">
        <v>1182</v>
      </c>
      <c r="F232" s="194">
        <v>27.384799999999998</v>
      </c>
      <c r="G232" s="194">
        <v>28.4132</v>
      </c>
      <c r="H232" s="76">
        <f t="shared" si="16"/>
        <v>1.0284000000000013</v>
      </c>
      <c r="I232" s="165"/>
      <c r="J232" s="2">
        <v>86.5</v>
      </c>
      <c r="K232" s="88"/>
      <c r="L232" s="102">
        <f t="shared" si="18"/>
        <v>0</v>
      </c>
      <c r="N232" s="102">
        <f t="shared" si="17"/>
        <v>28.4132</v>
      </c>
    </row>
    <row r="233" spans="1:14" ht="16.2" thickBot="1" x14ac:dyDescent="0.35">
      <c r="A233" s="80" t="s">
        <v>562</v>
      </c>
      <c r="B233" s="63">
        <v>5</v>
      </c>
      <c r="C233" s="80"/>
      <c r="D233" s="80" t="s">
        <v>1526</v>
      </c>
      <c r="E233" s="80" t="s">
        <v>1182</v>
      </c>
      <c r="F233" s="194">
        <v>7.0681000000000003</v>
      </c>
      <c r="G233" s="194">
        <v>7.4873000000000003</v>
      </c>
      <c r="H233" s="76">
        <f t="shared" si="16"/>
        <v>0.41920000000000002</v>
      </c>
      <c r="I233" s="59"/>
      <c r="J233" s="2">
        <v>61.7</v>
      </c>
      <c r="K233" s="88"/>
      <c r="L233" s="102">
        <f t="shared" si="18"/>
        <v>0</v>
      </c>
      <c r="N233" s="102">
        <f t="shared" si="17"/>
        <v>7.4873000000000003</v>
      </c>
    </row>
    <row r="234" spans="1:14" ht="16.2" thickBot="1" x14ac:dyDescent="0.35">
      <c r="A234" s="80" t="s">
        <v>564</v>
      </c>
      <c r="B234" s="63">
        <v>5</v>
      </c>
      <c r="C234" s="80"/>
      <c r="D234" s="80" t="s">
        <v>1527</v>
      </c>
      <c r="E234" s="80" t="s">
        <v>1182</v>
      </c>
      <c r="F234" s="194">
        <v>20.372</v>
      </c>
      <c r="G234" s="194">
        <v>21.304099999999998</v>
      </c>
      <c r="H234" s="76">
        <f t="shared" si="16"/>
        <v>0.93209999999999837</v>
      </c>
      <c r="I234" s="59"/>
      <c r="J234" s="2">
        <v>46.7</v>
      </c>
      <c r="K234" s="88"/>
      <c r="L234" s="102">
        <f t="shared" si="18"/>
        <v>0</v>
      </c>
      <c r="N234" s="102">
        <f t="shared" si="17"/>
        <v>21.304099999999998</v>
      </c>
    </row>
    <row r="235" spans="1:14" ht="16.2" thickBot="1" x14ac:dyDescent="0.35">
      <c r="A235" s="80" t="s">
        <v>568</v>
      </c>
      <c r="B235" s="63">
        <v>5</v>
      </c>
      <c r="C235" s="80"/>
      <c r="D235" s="80" t="s">
        <v>1528</v>
      </c>
      <c r="E235" s="80" t="s">
        <v>1182</v>
      </c>
      <c r="F235" s="194">
        <v>21.466000000000001</v>
      </c>
      <c r="G235" s="194">
        <v>22.3827</v>
      </c>
      <c r="H235" s="76">
        <f t="shared" si="16"/>
        <v>0.91669999999999874</v>
      </c>
      <c r="I235" s="59"/>
      <c r="J235" s="2">
        <v>48.4</v>
      </c>
      <c r="K235" s="88"/>
      <c r="L235" s="102">
        <f t="shared" si="18"/>
        <v>0</v>
      </c>
      <c r="N235" s="102">
        <f t="shared" si="17"/>
        <v>22.3827</v>
      </c>
    </row>
    <row r="236" spans="1:14" ht="16.2" thickBot="1" x14ac:dyDescent="0.35">
      <c r="A236" s="80" t="s">
        <v>569</v>
      </c>
      <c r="B236" s="63">
        <v>5</v>
      </c>
      <c r="C236" s="80"/>
      <c r="D236" s="80" t="s">
        <v>1529</v>
      </c>
      <c r="E236" s="80" t="s">
        <v>1182</v>
      </c>
      <c r="F236" s="194">
        <v>24.498999999999999</v>
      </c>
      <c r="G236" s="194">
        <v>24.696100000000001</v>
      </c>
      <c r="H236" s="76">
        <f t="shared" si="16"/>
        <v>0.1971000000000025</v>
      </c>
      <c r="I236" s="59"/>
      <c r="J236" s="2">
        <v>63.2</v>
      </c>
      <c r="K236" s="88"/>
      <c r="L236" s="102">
        <f t="shared" si="18"/>
        <v>0</v>
      </c>
      <c r="N236" s="102">
        <f t="shared" si="17"/>
        <v>24.696100000000001</v>
      </c>
    </row>
    <row r="237" spans="1:14" ht="16.2" thickBot="1" x14ac:dyDescent="0.35">
      <c r="A237" s="80" t="s">
        <v>570</v>
      </c>
      <c r="B237" s="63">
        <v>5</v>
      </c>
      <c r="C237" s="80"/>
      <c r="D237" s="80" t="s">
        <v>1530</v>
      </c>
      <c r="E237" s="80" t="s">
        <v>1182</v>
      </c>
      <c r="F237" s="76">
        <v>15.1</v>
      </c>
      <c r="G237" s="76">
        <v>15.235900000000001</v>
      </c>
      <c r="H237" s="76">
        <f t="shared" si="16"/>
        <v>0.13590000000000124</v>
      </c>
      <c r="I237" s="59"/>
      <c r="J237" s="2">
        <v>60.1</v>
      </c>
      <c r="K237" s="88"/>
      <c r="L237" s="102">
        <f t="shared" si="18"/>
        <v>0</v>
      </c>
      <c r="N237" s="102">
        <f t="shared" si="17"/>
        <v>15.235900000000001</v>
      </c>
    </row>
    <row r="238" spans="1:14" ht="15.9" customHeight="1" thickBot="1" x14ac:dyDescent="0.35">
      <c r="A238" s="80" t="s">
        <v>571</v>
      </c>
      <c r="B238" s="63">
        <v>5</v>
      </c>
      <c r="C238" s="80"/>
      <c r="D238" s="80" t="s">
        <v>1531</v>
      </c>
      <c r="E238" s="80" t="s">
        <v>1182</v>
      </c>
      <c r="F238" s="194">
        <v>24.756900000000002</v>
      </c>
      <c r="G238" s="194">
        <v>25.818200000000001</v>
      </c>
      <c r="H238" s="76">
        <f t="shared" si="16"/>
        <v>1.0612999999999992</v>
      </c>
      <c r="I238" s="59"/>
      <c r="J238" s="2">
        <v>61.4</v>
      </c>
      <c r="K238" s="88"/>
      <c r="L238" s="102">
        <f t="shared" si="18"/>
        <v>0</v>
      </c>
      <c r="N238" s="102">
        <f t="shared" si="17"/>
        <v>25.818200000000001</v>
      </c>
    </row>
    <row r="239" spans="1:14" ht="15.9" customHeight="1" thickBot="1" x14ac:dyDescent="0.35">
      <c r="A239" s="80" t="s">
        <v>572</v>
      </c>
      <c r="B239" s="63">
        <v>5</v>
      </c>
      <c r="C239" s="80"/>
      <c r="D239" s="80" t="s">
        <v>1532</v>
      </c>
      <c r="E239" s="80" t="s">
        <v>1182</v>
      </c>
      <c r="F239" s="194">
        <v>18.9053</v>
      </c>
      <c r="G239" s="194">
        <v>19.722300000000001</v>
      </c>
      <c r="H239" s="76">
        <f t="shared" si="16"/>
        <v>0.81700000000000017</v>
      </c>
      <c r="I239" s="59"/>
      <c r="J239" s="2">
        <v>46.5</v>
      </c>
      <c r="K239" s="88"/>
      <c r="L239" s="102">
        <f t="shared" si="18"/>
        <v>0</v>
      </c>
      <c r="N239" s="102">
        <f t="shared" si="17"/>
        <v>19.722300000000001</v>
      </c>
    </row>
    <row r="240" spans="1:14" ht="15.9" customHeight="1" thickBot="1" x14ac:dyDescent="0.35">
      <c r="A240" s="80" t="s">
        <v>573</v>
      </c>
      <c r="B240" s="63">
        <v>5</v>
      </c>
      <c r="C240" s="80"/>
      <c r="D240" s="80" t="s">
        <v>1533</v>
      </c>
      <c r="E240" s="80" t="s">
        <v>1182</v>
      </c>
      <c r="F240" s="194">
        <v>18.903600000000001</v>
      </c>
      <c r="G240" s="194">
        <v>19.739100000000001</v>
      </c>
      <c r="H240" s="76">
        <f t="shared" si="16"/>
        <v>0.83549999999999969</v>
      </c>
      <c r="I240" s="59"/>
      <c r="J240" s="2">
        <v>48.2</v>
      </c>
      <c r="K240" s="88"/>
      <c r="L240" s="102">
        <f t="shared" si="18"/>
        <v>0</v>
      </c>
      <c r="N240" s="102">
        <f t="shared" si="17"/>
        <v>19.739100000000001</v>
      </c>
    </row>
    <row r="241" spans="1:14" ht="15.9" customHeight="1" thickBot="1" x14ac:dyDescent="0.35">
      <c r="A241" s="80" t="s">
        <v>574</v>
      </c>
      <c r="B241" s="63">
        <v>5</v>
      </c>
      <c r="C241" s="80"/>
      <c r="D241" s="80" t="s">
        <v>1534</v>
      </c>
      <c r="E241" s="80" t="s">
        <v>1182</v>
      </c>
      <c r="F241" s="194">
        <v>23.966899999999999</v>
      </c>
      <c r="G241" s="194">
        <v>25.045200000000001</v>
      </c>
      <c r="H241" s="76">
        <f t="shared" si="16"/>
        <v>1.0783000000000023</v>
      </c>
      <c r="I241" s="59"/>
      <c r="J241" s="2">
        <v>62.9</v>
      </c>
      <c r="K241" s="88"/>
      <c r="L241" s="102">
        <f t="shared" si="18"/>
        <v>0</v>
      </c>
      <c r="N241" s="102">
        <f t="shared" si="17"/>
        <v>25.045200000000001</v>
      </c>
    </row>
    <row r="242" spans="1:14" ht="15.9" customHeight="1" thickBot="1" x14ac:dyDescent="0.35">
      <c r="A242" s="80" t="s">
        <v>575</v>
      </c>
      <c r="B242" s="63">
        <v>5</v>
      </c>
      <c r="C242" s="80"/>
      <c r="D242" s="80" t="s">
        <v>1535</v>
      </c>
      <c r="E242" s="80" t="s">
        <v>1182</v>
      </c>
      <c r="F242" s="194">
        <v>13.9308</v>
      </c>
      <c r="G242" s="194">
        <v>14.465299999999999</v>
      </c>
      <c r="H242" s="76">
        <f t="shared" si="16"/>
        <v>0.53449999999999953</v>
      </c>
      <c r="I242" s="59"/>
      <c r="J242" s="2">
        <v>39.200000000000003</v>
      </c>
      <c r="K242" s="88"/>
      <c r="L242" s="102">
        <f t="shared" si="18"/>
        <v>0</v>
      </c>
      <c r="N242" s="102">
        <f t="shared" si="17"/>
        <v>14.465299999999999</v>
      </c>
    </row>
    <row r="243" spans="1:14" ht="15.9" customHeight="1" thickBot="1" x14ac:dyDescent="0.35">
      <c r="A243" s="220" t="s">
        <v>576</v>
      </c>
      <c r="B243" s="220">
        <v>5</v>
      </c>
      <c r="C243" s="220"/>
      <c r="D243" s="220" t="s">
        <v>1536</v>
      </c>
      <c r="E243" s="220" t="s">
        <v>1182</v>
      </c>
      <c r="F243" s="194">
        <v>13.1191</v>
      </c>
      <c r="G243" s="194">
        <v>14.285299999999999</v>
      </c>
      <c r="H243" s="76">
        <f t="shared" si="16"/>
        <v>1.1661999999999999</v>
      </c>
      <c r="I243" s="59"/>
      <c r="J243" s="219">
        <v>57.4</v>
      </c>
      <c r="K243" s="145"/>
      <c r="L243" s="102">
        <f t="shared" si="18"/>
        <v>0</v>
      </c>
      <c r="N243" s="102">
        <f t="shared" si="17"/>
        <v>14.285299999999999</v>
      </c>
    </row>
    <row r="244" spans="1:14" ht="15.9" customHeight="1" thickBot="1" x14ac:dyDescent="0.35">
      <c r="A244" s="220" t="s">
        <v>579</v>
      </c>
      <c r="B244" s="220">
        <v>5</v>
      </c>
      <c r="C244" s="220"/>
      <c r="D244" s="220" t="s">
        <v>1537</v>
      </c>
      <c r="E244" s="220" t="s">
        <v>1182</v>
      </c>
      <c r="F244" s="194">
        <v>24.6587</v>
      </c>
      <c r="G244" s="194">
        <v>25.508900000000001</v>
      </c>
      <c r="H244" s="76">
        <f t="shared" si="16"/>
        <v>0.85020000000000095</v>
      </c>
      <c r="I244" s="59"/>
      <c r="J244" s="219">
        <v>61.3</v>
      </c>
      <c r="K244" s="145"/>
      <c r="L244" s="102">
        <f t="shared" si="18"/>
        <v>0</v>
      </c>
      <c r="N244" s="102">
        <f t="shared" si="17"/>
        <v>25.508900000000001</v>
      </c>
    </row>
    <row r="245" spans="1:14" ht="15.9" customHeight="1" thickBot="1" x14ac:dyDescent="0.35">
      <c r="A245" s="220" t="s">
        <v>580</v>
      </c>
      <c r="B245" s="220">
        <v>5</v>
      </c>
      <c r="C245" s="220"/>
      <c r="D245" s="220" t="s">
        <v>1538</v>
      </c>
      <c r="E245" s="220" t="s">
        <v>1182</v>
      </c>
      <c r="F245" s="194">
        <v>17.564299999999999</v>
      </c>
      <c r="G245" s="194">
        <v>18.216799999999999</v>
      </c>
      <c r="H245" s="76">
        <f t="shared" si="16"/>
        <v>0.65249999999999986</v>
      </c>
      <c r="I245" s="59"/>
      <c r="J245" s="219">
        <v>46.6</v>
      </c>
      <c r="K245" s="145"/>
      <c r="L245" s="102">
        <f t="shared" si="18"/>
        <v>0</v>
      </c>
      <c r="N245" s="102">
        <f t="shared" si="17"/>
        <v>18.216799999999999</v>
      </c>
    </row>
    <row r="246" spans="1:14" ht="15.9" customHeight="1" thickBot="1" x14ac:dyDescent="0.35">
      <c r="A246" s="220" t="s">
        <v>581</v>
      </c>
      <c r="B246" s="220">
        <v>5</v>
      </c>
      <c r="C246" s="220"/>
      <c r="D246" s="220" t="s">
        <v>1539</v>
      </c>
      <c r="E246" s="220" t="s">
        <v>1182</v>
      </c>
      <c r="F246" s="194">
        <v>7.6901000000000002</v>
      </c>
      <c r="G246" s="194">
        <v>7.7662000000000004</v>
      </c>
      <c r="H246" s="76">
        <f t="shared" si="16"/>
        <v>7.6100000000000279E-2</v>
      </c>
      <c r="I246" s="59"/>
      <c r="J246" s="219">
        <v>48.3</v>
      </c>
      <c r="K246" s="145"/>
      <c r="L246" s="166">
        <f t="shared" si="18"/>
        <v>0</v>
      </c>
      <c r="M246" s="192"/>
      <c r="N246" s="102">
        <f t="shared" si="17"/>
        <v>7.7662000000000004</v>
      </c>
    </row>
    <row r="247" spans="1:14" ht="15.9" customHeight="1" thickBot="1" x14ac:dyDescent="0.35">
      <c r="A247" s="220" t="s">
        <v>583</v>
      </c>
      <c r="B247" s="220">
        <v>5</v>
      </c>
      <c r="C247" s="220"/>
      <c r="D247" s="220" t="s">
        <v>1540</v>
      </c>
      <c r="E247" s="220" t="s">
        <v>1182</v>
      </c>
      <c r="F247" s="194">
        <v>24.442499999999999</v>
      </c>
      <c r="G247" s="194">
        <v>25.495200000000001</v>
      </c>
      <c r="H247" s="76">
        <f t="shared" si="16"/>
        <v>1.0527000000000015</v>
      </c>
      <c r="I247" s="59"/>
      <c r="J247" s="219">
        <v>62.9</v>
      </c>
      <c r="K247" s="145"/>
      <c r="L247" s="102">
        <f t="shared" si="18"/>
        <v>0</v>
      </c>
      <c r="N247" s="102">
        <f t="shared" si="17"/>
        <v>25.495200000000001</v>
      </c>
    </row>
    <row r="248" spans="1:14" ht="15.9" customHeight="1" thickBot="1" x14ac:dyDescent="0.35">
      <c r="A248" s="220" t="s">
        <v>584</v>
      </c>
      <c r="B248" s="220">
        <v>5</v>
      </c>
      <c r="C248" s="220"/>
      <c r="D248" s="220" t="s">
        <v>1541</v>
      </c>
      <c r="E248" s="220" t="s">
        <v>1182</v>
      </c>
      <c r="F248" s="76">
        <v>5.5054999999999996</v>
      </c>
      <c r="G248" s="76">
        <v>5.6097999999999999</v>
      </c>
      <c r="H248" s="76">
        <f t="shared" si="16"/>
        <v>0.10430000000000028</v>
      </c>
      <c r="I248" s="59"/>
      <c r="J248" s="219">
        <v>39.299999999999997</v>
      </c>
      <c r="K248" s="145"/>
      <c r="L248" s="166">
        <f t="shared" si="18"/>
        <v>0</v>
      </c>
      <c r="M248" s="64"/>
      <c r="N248" s="102">
        <f t="shared" si="17"/>
        <v>5.6097999999999999</v>
      </c>
    </row>
    <row r="249" spans="1:14" ht="15.9" customHeight="1" thickBot="1" x14ac:dyDescent="0.35">
      <c r="A249" s="220" t="s">
        <v>588</v>
      </c>
      <c r="B249" s="220">
        <v>5</v>
      </c>
      <c r="C249" s="220"/>
      <c r="D249" s="220" t="s">
        <v>1542</v>
      </c>
      <c r="E249" s="220" t="s">
        <v>1182</v>
      </c>
      <c r="F249" s="76">
        <v>12.309699999999999</v>
      </c>
      <c r="G249" s="76">
        <v>12.309699999999999</v>
      </c>
      <c r="H249" s="76">
        <f t="shared" si="16"/>
        <v>0</v>
      </c>
      <c r="I249" s="59">
        <f>0.015086*J249</f>
        <v>0.86291920000000011</v>
      </c>
      <c r="J249" s="219">
        <v>57.2</v>
      </c>
      <c r="K249" s="145"/>
      <c r="L249" s="166">
        <f t="shared" si="18"/>
        <v>0</v>
      </c>
      <c r="M249" s="64"/>
      <c r="N249" s="102">
        <f>G249</f>
        <v>12.309699999999999</v>
      </c>
    </row>
    <row r="250" spans="1:14" ht="15.9" customHeight="1" thickBot="1" x14ac:dyDescent="0.35">
      <c r="A250" s="80" t="s">
        <v>589</v>
      </c>
      <c r="B250" s="63">
        <v>5</v>
      </c>
      <c r="C250" s="80"/>
      <c r="D250" s="80" t="s">
        <v>1543</v>
      </c>
      <c r="E250" s="80" t="s">
        <v>1182</v>
      </c>
      <c r="F250" s="194">
        <v>17.628900000000002</v>
      </c>
      <c r="G250" s="194">
        <v>17.9513</v>
      </c>
      <c r="H250" s="76">
        <f t="shared" si="16"/>
        <v>0.32239999999999824</v>
      </c>
      <c r="I250" s="59"/>
      <c r="J250" s="2">
        <v>61.4</v>
      </c>
      <c r="K250" s="88"/>
      <c r="L250" s="102">
        <f t="shared" si="18"/>
        <v>0</v>
      </c>
      <c r="N250" s="102">
        <f t="shared" si="17"/>
        <v>17.9513</v>
      </c>
    </row>
    <row r="251" spans="1:14" ht="15.9" customHeight="1" thickBot="1" x14ac:dyDescent="0.35">
      <c r="A251" s="80" t="s">
        <v>590</v>
      </c>
      <c r="B251" s="63">
        <v>5</v>
      </c>
      <c r="C251" s="80"/>
      <c r="D251" s="80" t="s">
        <v>1801</v>
      </c>
      <c r="E251" s="80" t="s">
        <v>1182</v>
      </c>
      <c r="F251" s="194">
        <v>8.4486000000000008</v>
      </c>
      <c r="G251" s="194">
        <v>9.1239000000000008</v>
      </c>
      <c r="H251" s="76">
        <f t="shared" si="16"/>
        <v>0.67530000000000001</v>
      </c>
      <c r="I251" s="59"/>
      <c r="J251" s="2">
        <v>46.5</v>
      </c>
      <c r="K251" s="88"/>
      <c r="L251" s="102">
        <f t="shared" si="18"/>
        <v>0</v>
      </c>
      <c r="N251" s="102">
        <f t="shared" si="17"/>
        <v>9.1239000000000008</v>
      </c>
    </row>
    <row r="252" spans="1:14" ht="15.9" customHeight="1" thickBot="1" x14ac:dyDescent="0.35">
      <c r="A252" s="80" t="s">
        <v>591</v>
      </c>
      <c r="B252" s="63">
        <v>5</v>
      </c>
      <c r="C252" s="80"/>
      <c r="D252" s="80" t="s">
        <v>1544</v>
      </c>
      <c r="E252" s="80" t="s">
        <v>1182</v>
      </c>
      <c r="F252" s="194">
        <v>19.344799999999999</v>
      </c>
      <c r="G252" s="194">
        <v>20.202100000000002</v>
      </c>
      <c r="H252" s="76">
        <f t="shared" si="16"/>
        <v>0.85730000000000217</v>
      </c>
      <c r="I252" s="59"/>
      <c r="J252" s="2">
        <v>48.3</v>
      </c>
      <c r="K252" s="88"/>
      <c r="L252" s="102">
        <f t="shared" si="18"/>
        <v>0</v>
      </c>
      <c r="N252" s="102">
        <f t="shared" si="17"/>
        <v>20.202100000000002</v>
      </c>
    </row>
    <row r="253" spans="1:14" ht="15.9" customHeight="1" thickBot="1" x14ac:dyDescent="0.35">
      <c r="A253" s="80" t="s">
        <v>592</v>
      </c>
      <c r="B253" s="63">
        <v>5</v>
      </c>
      <c r="C253" s="80"/>
      <c r="D253" s="80" t="s">
        <v>1545</v>
      </c>
      <c r="E253" s="80" t="s">
        <v>1182</v>
      </c>
      <c r="F253" s="194">
        <v>25.342700000000001</v>
      </c>
      <c r="G253" s="194">
        <v>26.1111</v>
      </c>
      <c r="H253" s="76">
        <f t="shared" si="16"/>
        <v>0.76839999999999975</v>
      </c>
      <c r="I253" s="59"/>
      <c r="J253" s="2">
        <v>62.8</v>
      </c>
      <c r="K253" s="88"/>
      <c r="L253" s="102">
        <f t="shared" si="18"/>
        <v>0</v>
      </c>
      <c r="N253" s="102">
        <f t="shared" si="17"/>
        <v>26.1111</v>
      </c>
    </row>
    <row r="254" spans="1:14" ht="15.9" customHeight="1" thickBot="1" x14ac:dyDescent="0.35">
      <c r="A254" s="80" t="s">
        <v>593</v>
      </c>
      <c r="B254" s="63">
        <v>5</v>
      </c>
      <c r="C254" s="80"/>
      <c r="D254" s="80" t="s">
        <v>1546</v>
      </c>
      <c r="E254" s="80" t="s">
        <v>1182</v>
      </c>
      <c r="F254" s="194">
        <v>14.613</v>
      </c>
      <c r="G254" s="194">
        <v>15.2638</v>
      </c>
      <c r="H254" s="76">
        <f t="shared" si="16"/>
        <v>0.65080000000000027</v>
      </c>
      <c r="I254" s="59"/>
      <c r="J254" s="2">
        <v>39.200000000000003</v>
      </c>
      <c r="K254" s="88"/>
      <c r="L254" s="102">
        <f t="shared" si="18"/>
        <v>0</v>
      </c>
      <c r="N254" s="102">
        <f t="shared" si="17"/>
        <v>15.2638</v>
      </c>
    </row>
    <row r="255" spans="1:14" ht="15.9" customHeight="1" thickBot="1" x14ac:dyDescent="0.35">
      <c r="A255" s="80" t="s">
        <v>594</v>
      </c>
      <c r="B255" s="63">
        <v>5</v>
      </c>
      <c r="C255" s="80"/>
      <c r="D255" s="80" t="s">
        <v>1547</v>
      </c>
      <c r="E255" s="80" t="s">
        <v>1182</v>
      </c>
      <c r="F255" s="194">
        <v>23.776800000000001</v>
      </c>
      <c r="G255" s="194">
        <v>24.791</v>
      </c>
      <c r="H255" s="76">
        <f t="shared" si="16"/>
        <v>1.0141999999999989</v>
      </c>
      <c r="I255" s="59"/>
      <c r="J255" s="2">
        <v>57.3</v>
      </c>
      <c r="K255" s="88"/>
      <c r="L255" s="102">
        <f t="shared" si="18"/>
        <v>0</v>
      </c>
      <c r="N255" s="102">
        <f t="shared" si="17"/>
        <v>24.791</v>
      </c>
    </row>
    <row r="256" spans="1:14" ht="15.9" customHeight="1" thickBot="1" x14ac:dyDescent="0.35">
      <c r="A256" s="80" t="s">
        <v>597</v>
      </c>
      <c r="B256" s="63">
        <v>5</v>
      </c>
      <c r="C256" s="80"/>
      <c r="D256" s="80" t="s">
        <v>1548</v>
      </c>
      <c r="E256" s="80" t="s">
        <v>1182</v>
      </c>
      <c r="F256" s="194">
        <v>19.125299999999999</v>
      </c>
      <c r="G256" s="194">
        <v>19.384699999999999</v>
      </c>
      <c r="H256" s="76">
        <f t="shared" si="16"/>
        <v>0.25939999999999941</v>
      </c>
      <c r="I256" s="59"/>
      <c r="J256" s="2">
        <v>61.6</v>
      </c>
      <c r="K256" s="88"/>
      <c r="L256" s="102">
        <f t="shared" si="18"/>
        <v>0</v>
      </c>
      <c r="N256" s="102">
        <f t="shared" si="17"/>
        <v>19.384699999999999</v>
      </c>
    </row>
    <row r="257" spans="1:14" ht="15.9" customHeight="1" thickBot="1" x14ac:dyDescent="0.35">
      <c r="A257" s="80" t="s">
        <v>598</v>
      </c>
      <c r="B257" s="63">
        <v>5</v>
      </c>
      <c r="C257" s="80"/>
      <c r="D257" s="80" t="s">
        <v>1549</v>
      </c>
      <c r="E257" s="80" t="s">
        <v>1182</v>
      </c>
      <c r="F257" s="194">
        <v>17.378399999999999</v>
      </c>
      <c r="G257" s="194">
        <v>17.9724</v>
      </c>
      <c r="H257" s="76">
        <f t="shared" si="16"/>
        <v>0.59400000000000119</v>
      </c>
      <c r="I257" s="59"/>
      <c r="J257" s="2">
        <v>46.5</v>
      </c>
      <c r="K257" s="88"/>
      <c r="L257" s="102">
        <f t="shared" si="18"/>
        <v>0</v>
      </c>
      <c r="N257" s="102">
        <f t="shared" si="17"/>
        <v>17.9724</v>
      </c>
    </row>
    <row r="258" spans="1:14" ht="15.9" customHeight="1" thickBot="1" x14ac:dyDescent="0.35">
      <c r="A258" s="80" t="s">
        <v>599</v>
      </c>
      <c r="B258" s="63">
        <v>5</v>
      </c>
      <c r="C258" s="80"/>
      <c r="D258" s="80" t="s">
        <v>1550</v>
      </c>
      <c r="E258" s="80" t="s">
        <v>1182</v>
      </c>
      <c r="F258" s="194">
        <v>14.549799999999999</v>
      </c>
      <c r="G258" s="194">
        <v>15.189</v>
      </c>
      <c r="H258" s="76">
        <f t="shared" si="16"/>
        <v>0.63920000000000066</v>
      </c>
      <c r="I258" s="59"/>
      <c r="J258" s="2">
        <v>48.5</v>
      </c>
      <c r="K258" s="88"/>
      <c r="L258" s="102">
        <f t="shared" si="18"/>
        <v>0</v>
      </c>
      <c r="N258" s="102">
        <f t="shared" si="17"/>
        <v>15.189</v>
      </c>
    </row>
    <row r="259" spans="1:14" ht="15.9" customHeight="1" thickBot="1" x14ac:dyDescent="0.35">
      <c r="A259" s="80" t="s">
        <v>603</v>
      </c>
      <c r="B259" s="63">
        <v>5</v>
      </c>
      <c r="C259" s="80"/>
      <c r="D259" s="80" t="s">
        <v>1551</v>
      </c>
      <c r="E259" s="80" t="s">
        <v>1182</v>
      </c>
      <c r="F259" s="194">
        <v>24.713699999999999</v>
      </c>
      <c r="G259" s="194">
        <v>25.099</v>
      </c>
      <c r="H259" s="76">
        <f t="shared" si="16"/>
        <v>0.38530000000000086</v>
      </c>
      <c r="I259" s="59"/>
      <c r="J259" s="45">
        <v>63</v>
      </c>
      <c r="K259" s="88"/>
      <c r="L259" s="102">
        <f t="shared" si="18"/>
        <v>0</v>
      </c>
      <c r="N259" s="102">
        <f t="shared" si="17"/>
        <v>25.099</v>
      </c>
    </row>
    <row r="260" spans="1:14" ht="15.9" customHeight="1" thickBot="1" x14ac:dyDescent="0.35">
      <c r="A260" s="80" t="s">
        <v>604</v>
      </c>
      <c r="B260" s="63">
        <v>5</v>
      </c>
      <c r="C260" s="80"/>
      <c r="D260" s="80" t="s">
        <v>1552</v>
      </c>
      <c r="E260" s="80" t="s">
        <v>1182</v>
      </c>
      <c r="F260" s="194">
        <v>16.719000000000001</v>
      </c>
      <c r="G260" s="194">
        <v>17.588000000000001</v>
      </c>
      <c r="H260" s="76">
        <f t="shared" si="16"/>
        <v>0.86899999999999977</v>
      </c>
      <c r="I260" s="59"/>
      <c r="J260" s="2">
        <v>39.299999999999997</v>
      </c>
      <c r="K260" s="88"/>
      <c r="L260" s="102">
        <f t="shared" si="18"/>
        <v>0</v>
      </c>
      <c r="N260" s="102">
        <f t="shared" si="17"/>
        <v>17.588000000000001</v>
      </c>
    </row>
    <row r="261" spans="1:14" ht="15.9" customHeight="1" thickBot="1" x14ac:dyDescent="0.35">
      <c r="A261" s="63" t="s">
        <v>607</v>
      </c>
      <c r="B261" s="63">
        <v>5</v>
      </c>
      <c r="C261" s="63"/>
      <c r="D261" s="63" t="s">
        <v>1553</v>
      </c>
      <c r="E261" s="63" t="s">
        <v>1182</v>
      </c>
      <c r="F261" s="194">
        <v>21.302</v>
      </c>
      <c r="G261" s="194">
        <v>22.3247</v>
      </c>
      <c r="H261" s="76">
        <f t="shared" si="16"/>
        <v>1.0227000000000004</v>
      </c>
      <c r="I261" s="59"/>
      <c r="J261" s="46">
        <v>57.4</v>
      </c>
      <c r="K261" s="145"/>
      <c r="L261" s="166">
        <f t="shared" si="18"/>
        <v>0</v>
      </c>
      <c r="M261" s="64"/>
      <c r="N261" s="102">
        <f t="shared" si="17"/>
        <v>22.3247</v>
      </c>
    </row>
    <row r="262" spans="1:14" ht="15.9" customHeight="1" thickBot="1" x14ac:dyDescent="0.35">
      <c r="A262" s="63" t="s">
        <v>608</v>
      </c>
      <c r="B262" s="63">
        <v>5</v>
      </c>
      <c r="C262" s="63"/>
      <c r="D262" s="63" t="s">
        <v>1554</v>
      </c>
      <c r="E262" s="63" t="s">
        <v>1182</v>
      </c>
      <c r="F262" s="76">
        <v>24.645399999999999</v>
      </c>
      <c r="G262" s="76">
        <v>24.8127</v>
      </c>
      <c r="H262" s="76">
        <f t="shared" si="16"/>
        <v>0.16730000000000089</v>
      </c>
      <c r="I262" s="59"/>
      <c r="J262" s="46">
        <v>61.6</v>
      </c>
      <c r="K262" s="145"/>
      <c r="L262" s="166">
        <f t="shared" si="18"/>
        <v>0</v>
      </c>
      <c r="M262" s="64"/>
      <c r="N262" s="102">
        <f t="shared" si="17"/>
        <v>24.8127</v>
      </c>
    </row>
    <row r="263" spans="1:14" ht="15.9" customHeight="1" thickBot="1" x14ac:dyDescent="0.35">
      <c r="A263" s="63" t="s">
        <v>609</v>
      </c>
      <c r="B263" s="63">
        <v>5</v>
      </c>
      <c r="C263" s="63"/>
      <c r="D263" s="63" t="s">
        <v>1555</v>
      </c>
      <c r="E263" s="63" t="s">
        <v>1182</v>
      </c>
      <c r="F263" s="76">
        <v>13.7041</v>
      </c>
      <c r="G263" s="76">
        <v>14.104100000000001</v>
      </c>
      <c r="H263" s="76">
        <f t="shared" si="16"/>
        <v>0.40000000000000036</v>
      </c>
      <c r="I263" s="59"/>
      <c r="J263" s="46">
        <v>46.7</v>
      </c>
      <c r="K263" s="145"/>
      <c r="L263" s="166">
        <f t="shared" si="18"/>
        <v>0</v>
      </c>
      <c r="M263" s="64"/>
      <c r="N263" s="102">
        <f t="shared" si="17"/>
        <v>14.104100000000001</v>
      </c>
    </row>
    <row r="264" spans="1:14" ht="15.9" customHeight="1" thickBot="1" x14ac:dyDescent="0.35">
      <c r="A264" s="63" t="s">
        <v>610</v>
      </c>
      <c r="B264" s="63">
        <v>5</v>
      </c>
      <c r="C264" s="63"/>
      <c r="D264" s="63" t="s">
        <v>1556</v>
      </c>
      <c r="E264" s="63" t="s">
        <v>1182</v>
      </c>
      <c r="F264" s="76">
        <v>9.8229000000000006</v>
      </c>
      <c r="G264" s="76">
        <v>10.0181</v>
      </c>
      <c r="H264" s="76">
        <f t="shared" ref="H264:H327" si="19">G264-F264</f>
        <v>0.19519999999999982</v>
      </c>
      <c r="I264" s="59"/>
      <c r="J264" s="46">
        <v>48.4</v>
      </c>
      <c r="K264" s="145"/>
      <c r="L264" s="166">
        <f t="shared" si="18"/>
        <v>0</v>
      </c>
      <c r="M264" s="64"/>
      <c r="N264" s="102">
        <f t="shared" si="17"/>
        <v>10.0181</v>
      </c>
    </row>
    <row r="265" spans="1:14" ht="15.9" customHeight="1" thickBot="1" x14ac:dyDescent="0.35">
      <c r="A265" s="63" t="s">
        <v>612</v>
      </c>
      <c r="B265" s="63">
        <v>5</v>
      </c>
      <c r="C265" s="63"/>
      <c r="D265" s="63" t="s">
        <v>1557</v>
      </c>
      <c r="E265" s="63" t="s">
        <v>1182</v>
      </c>
      <c r="F265" s="76">
        <v>23.3127</v>
      </c>
      <c r="G265" s="76">
        <v>24.232500000000002</v>
      </c>
      <c r="H265" s="76">
        <f t="shared" si="19"/>
        <v>0.91980000000000217</v>
      </c>
      <c r="I265" s="59"/>
      <c r="J265" s="46">
        <v>62.8</v>
      </c>
      <c r="K265" s="145"/>
      <c r="L265" s="166">
        <f t="shared" si="18"/>
        <v>0</v>
      </c>
      <c r="M265" s="64"/>
      <c r="N265" s="102">
        <f t="shared" si="17"/>
        <v>24.232500000000002</v>
      </c>
    </row>
    <row r="266" spans="1:14" ht="15.9" customHeight="1" thickBot="1" x14ac:dyDescent="0.35">
      <c r="A266" s="63" t="s">
        <v>613</v>
      </c>
      <c r="B266" s="63">
        <v>5</v>
      </c>
      <c r="C266" s="63"/>
      <c r="D266" s="63" t="s">
        <v>1558</v>
      </c>
      <c r="E266" s="63" t="s">
        <v>1182</v>
      </c>
      <c r="F266" s="76">
        <v>11.5845</v>
      </c>
      <c r="G266" s="76">
        <v>12.127700000000001</v>
      </c>
      <c r="H266" s="76">
        <f t="shared" si="19"/>
        <v>0.54320000000000057</v>
      </c>
      <c r="I266" s="59"/>
      <c r="J266" s="46">
        <v>39.200000000000003</v>
      </c>
      <c r="K266" s="145"/>
      <c r="L266" s="166">
        <f t="shared" si="18"/>
        <v>0</v>
      </c>
      <c r="M266" s="64"/>
      <c r="N266" s="102">
        <f t="shared" si="17"/>
        <v>12.127700000000001</v>
      </c>
    </row>
    <row r="267" spans="1:14" ht="16.2" thickBot="1" x14ac:dyDescent="0.35">
      <c r="A267" s="63" t="s">
        <v>617</v>
      </c>
      <c r="B267" s="63">
        <v>5</v>
      </c>
      <c r="C267" s="63"/>
      <c r="D267" s="63" t="s">
        <v>1559</v>
      </c>
      <c r="E267" s="63" t="s">
        <v>1182</v>
      </c>
      <c r="F267" s="76">
        <v>23.880099999999999</v>
      </c>
      <c r="G267" s="76">
        <v>24.921399999999998</v>
      </c>
      <c r="H267" s="76">
        <f t="shared" si="19"/>
        <v>1.0412999999999997</v>
      </c>
      <c r="I267" s="59"/>
      <c r="J267" s="46">
        <v>57.4</v>
      </c>
      <c r="K267" s="145"/>
      <c r="L267" s="166">
        <f t="shared" si="18"/>
        <v>0</v>
      </c>
      <c r="M267" s="64"/>
      <c r="N267" s="102">
        <f t="shared" si="17"/>
        <v>24.921399999999998</v>
      </c>
    </row>
    <row r="268" spans="1:14" ht="16.2" thickBot="1" x14ac:dyDescent="0.35">
      <c r="A268" s="80" t="s">
        <v>621</v>
      </c>
      <c r="B268" s="63">
        <v>5</v>
      </c>
      <c r="C268" s="80"/>
      <c r="D268" s="80" t="s">
        <v>1560</v>
      </c>
      <c r="E268" s="80" t="s">
        <v>1182</v>
      </c>
      <c r="F268" s="194">
        <v>22.017600000000002</v>
      </c>
      <c r="G268" s="194">
        <v>22.808900000000001</v>
      </c>
      <c r="H268" s="76">
        <f t="shared" si="19"/>
        <v>0.79129999999999967</v>
      </c>
      <c r="I268" s="59"/>
      <c r="J268" s="2">
        <v>61.3</v>
      </c>
      <c r="K268" s="88"/>
      <c r="L268" s="102">
        <f t="shared" si="18"/>
        <v>0</v>
      </c>
      <c r="N268" s="102">
        <f t="shared" si="17"/>
        <v>22.808900000000001</v>
      </c>
    </row>
    <row r="269" spans="1:14" ht="16.2" thickBot="1" x14ac:dyDescent="0.35">
      <c r="A269" s="80" t="s">
        <v>623</v>
      </c>
      <c r="B269" s="63">
        <v>5</v>
      </c>
      <c r="C269" s="80"/>
      <c r="D269" s="80" t="s">
        <v>1561</v>
      </c>
      <c r="E269" s="80" t="s">
        <v>1182</v>
      </c>
      <c r="F269" s="195">
        <v>7.3604000000000003</v>
      </c>
      <c r="G269" s="195">
        <v>7.6308999999999996</v>
      </c>
      <c r="H269" s="76">
        <f t="shared" si="19"/>
        <v>0.2704999999999993</v>
      </c>
      <c r="I269" s="59"/>
      <c r="J269" s="2">
        <v>46.5</v>
      </c>
      <c r="K269" s="88"/>
      <c r="L269" s="102">
        <f t="shared" si="18"/>
        <v>0</v>
      </c>
      <c r="N269" s="102">
        <f t="shared" si="17"/>
        <v>7.6308999999999996</v>
      </c>
    </row>
    <row r="270" spans="1:14" ht="31.5" customHeight="1" thickBot="1" x14ac:dyDescent="0.35">
      <c r="A270" s="80" t="s">
        <v>625</v>
      </c>
      <c r="B270" s="63">
        <v>5</v>
      </c>
      <c r="C270" s="80"/>
      <c r="D270" s="80" t="s">
        <v>1562</v>
      </c>
      <c r="E270" s="80" t="s">
        <v>1182</v>
      </c>
      <c r="F270" s="194">
        <v>18.255600000000001</v>
      </c>
      <c r="G270" s="194">
        <v>18.946200000000001</v>
      </c>
      <c r="H270" s="76">
        <f t="shared" si="19"/>
        <v>0.69059999999999988</v>
      </c>
      <c r="I270" s="59"/>
      <c r="J270" s="2">
        <v>48.2</v>
      </c>
      <c r="K270" s="88"/>
      <c r="L270" s="102">
        <f t="shared" si="18"/>
        <v>0</v>
      </c>
      <c r="N270" s="102">
        <f t="shared" si="17"/>
        <v>18.946200000000001</v>
      </c>
    </row>
    <row r="271" spans="1:14" ht="16.2" thickBot="1" x14ac:dyDescent="0.35">
      <c r="A271" s="80" t="s">
        <v>626</v>
      </c>
      <c r="B271" s="63">
        <v>5</v>
      </c>
      <c r="C271" s="80"/>
      <c r="D271" s="80" t="s">
        <v>1563</v>
      </c>
      <c r="E271" s="80" t="s">
        <v>1182</v>
      </c>
      <c r="F271" s="194">
        <v>23.464600000000001</v>
      </c>
      <c r="G271" s="194">
        <v>24.235600000000002</v>
      </c>
      <c r="H271" s="76">
        <f t="shared" si="19"/>
        <v>0.7710000000000008</v>
      </c>
      <c r="I271" s="59"/>
      <c r="J271" s="2">
        <v>62.6</v>
      </c>
      <c r="K271" s="88"/>
      <c r="L271" s="102">
        <f t="shared" si="18"/>
        <v>0</v>
      </c>
      <c r="N271" s="102">
        <f t="shared" si="17"/>
        <v>24.235600000000002</v>
      </c>
    </row>
    <row r="272" spans="1:14" ht="28.5" customHeight="1" thickBot="1" x14ac:dyDescent="0.35">
      <c r="A272" s="80" t="s">
        <v>628</v>
      </c>
      <c r="B272" s="63">
        <v>5</v>
      </c>
      <c r="C272" s="80"/>
      <c r="D272" s="80" t="s">
        <v>1564</v>
      </c>
      <c r="E272" s="80" t="s">
        <v>1182</v>
      </c>
      <c r="F272" s="194">
        <v>13.6713</v>
      </c>
      <c r="G272" s="194">
        <v>14.2563</v>
      </c>
      <c r="H272" s="76">
        <f t="shared" si="19"/>
        <v>0.58499999999999908</v>
      </c>
      <c r="I272" s="59"/>
      <c r="J272" s="2">
        <v>39.299999999999997</v>
      </c>
      <c r="K272" s="88"/>
      <c r="L272" s="102">
        <f t="shared" si="18"/>
        <v>0</v>
      </c>
      <c r="N272" s="102">
        <f t="shared" ref="N272:N335" si="20">G272</f>
        <v>14.2563</v>
      </c>
    </row>
    <row r="273" spans="1:14" ht="16.2" thickBot="1" x14ac:dyDescent="0.35">
      <c r="A273" s="63" t="s">
        <v>630</v>
      </c>
      <c r="B273" s="63">
        <v>5</v>
      </c>
      <c r="C273" s="63"/>
      <c r="D273" s="63" t="s">
        <v>1565</v>
      </c>
      <c r="E273" s="63" t="s">
        <v>1182</v>
      </c>
      <c r="F273" s="194">
        <v>20.838699999999999</v>
      </c>
      <c r="G273" s="194">
        <v>21.7836</v>
      </c>
      <c r="H273" s="76">
        <f t="shared" si="19"/>
        <v>0.94490000000000052</v>
      </c>
      <c r="I273" s="165"/>
      <c r="J273" s="46">
        <v>57.2</v>
      </c>
      <c r="K273" s="145"/>
      <c r="L273" s="166">
        <f t="shared" ref="L273:L329" si="21">-K273</f>
        <v>0</v>
      </c>
      <c r="M273" s="64"/>
      <c r="N273" s="102">
        <f t="shared" si="20"/>
        <v>21.7836</v>
      </c>
    </row>
    <row r="274" spans="1:14" ht="30.75" customHeight="1" thickBot="1" x14ac:dyDescent="0.35">
      <c r="A274" s="80" t="s">
        <v>631</v>
      </c>
      <c r="B274" s="63">
        <v>5</v>
      </c>
      <c r="C274" s="80"/>
      <c r="D274" s="80" t="s">
        <v>1566</v>
      </c>
      <c r="E274" s="80" t="s">
        <v>1182</v>
      </c>
      <c r="F274" s="194">
        <v>20.134899999999998</v>
      </c>
      <c r="G274" s="194">
        <v>20.758700000000001</v>
      </c>
      <c r="H274" s="76">
        <f t="shared" si="19"/>
        <v>0.6238000000000028</v>
      </c>
      <c r="I274" s="59"/>
      <c r="J274" s="2">
        <v>61.1</v>
      </c>
      <c r="K274" s="88"/>
      <c r="L274" s="102">
        <f t="shared" si="21"/>
        <v>0</v>
      </c>
      <c r="N274" s="102">
        <f t="shared" si="20"/>
        <v>20.758700000000001</v>
      </c>
    </row>
    <row r="275" spans="1:14" ht="16.2" thickBot="1" x14ac:dyDescent="0.35">
      <c r="A275" s="80" t="s">
        <v>632</v>
      </c>
      <c r="B275" s="63">
        <v>5</v>
      </c>
      <c r="C275" s="80"/>
      <c r="D275" s="80" t="s">
        <v>1567</v>
      </c>
      <c r="E275" s="80" t="s">
        <v>1182</v>
      </c>
      <c r="F275" s="194">
        <v>15.7525</v>
      </c>
      <c r="G275" s="194">
        <v>16.581800000000001</v>
      </c>
      <c r="H275" s="76">
        <f t="shared" si="19"/>
        <v>0.8293000000000017</v>
      </c>
      <c r="I275" s="59"/>
      <c r="J275" s="2">
        <v>46.4</v>
      </c>
      <c r="K275" s="88"/>
      <c r="L275" s="102">
        <f t="shared" si="21"/>
        <v>0</v>
      </c>
      <c r="N275" s="102">
        <f t="shared" si="20"/>
        <v>16.581800000000001</v>
      </c>
    </row>
    <row r="276" spans="1:14" ht="30.75" customHeight="1" thickBot="1" x14ac:dyDescent="0.35">
      <c r="A276" s="80" t="s">
        <v>636</v>
      </c>
      <c r="B276" s="63">
        <v>5</v>
      </c>
      <c r="C276" s="80"/>
      <c r="D276" s="80" t="s">
        <v>1568</v>
      </c>
      <c r="E276" s="80" t="s">
        <v>1182</v>
      </c>
      <c r="F276" s="194">
        <v>13.8963</v>
      </c>
      <c r="G276" s="194">
        <v>14.0107</v>
      </c>
      <c r="H276" s="76">
        <f t="shared" si="19"/>
        <v>0.11439999999999984</v>
      </c>
      <c r="I276" s="59"/>
      <c r="J276" s="2">
        <v>48.3</v>
      </c>
      <c r="K276" s="88"/>
      <c r="L276" s="102">
        <f t="shared" si="21"/>
        <v>0</v>
      </c>
      <c r="N276" s="102">
        <f t="shared" si="20"/>
        <v>14.0107</v>
      </c>
    </row>
    <row r="277" spans="1:14" ht="25.5" customHeight="1" thickBot="1" x14ac:dyDescent="0.35">
      <c r="A277" s="80" t="s">
        <v>637</v>
      </c>
      <c r="B277" s="63">
        <v>5</v>
      </c>
      <c r="C277" s="80"/>
      <c r="D277" s="80" t="s">
        <v>1569</v>
      </c>
      <c r="E277" s="80" t="s">
        <v>1182</v>
      </c>
      <c r="F277" s="194">
        <v>11.1629</v>
      </c>
      <c r="G277" s="194">
        <v>11.8489</v>
      </c>
      <c r="H277" s="76">
        <f t="shared" si="19"/>
        <v>0.68599999999999994</v>
      </c>
      <c r="I277" s="59"/>
      <c r="J277" s="2">
        <v>62.6</v>
      </c>
      <c r="K277" s="88"/>
      <c r="L277" s="102">
        <f t="shared" si="21"/>
        <v>0</v>
      </c>
      <c r="N277" s="102">
        <f t="shared" si="20"/>
        <v>11.8489</v>
      </c>
    </row>
    <row r="278" spans="1:14" ht="16.2" thickBot="1" x14ac:dyDescent="0.35">
      <c r="A278" s="80" t="s">
        <v>638</v>
      </c>
      <c r="B278" s="63">
        <v>5</v>
      </c>
      <c r="C278" s="80"/>
      <c r="D278" s="80" t="s">
        <v>1570</v>
      </c>
      <c r="E278" s="80" t="s">
        <v>1182</v>
      </c>
      <c r="F278" s="194">
        <v>8.4184999999999999</v>
      </c>
      <c r="G278" s="194">
        <v>8.8614999999999995</v>
      </c>
      <c r="H278" s="76">
        <f t="shared" si="19"/>
        <v>0.44299999999999962</v>
      </c>
      <c r="I278" s="59"/>
      <c r="J278" s="2">
        <v>39.299999999999997</v>
      </c>
      <c r="K278" s="88"/>
      <c r="L278" s="102">
        <f t="shared" si="21"/>
        <v>0</v>
      </c>
      <c r="N278" s="102">
        <f t="shared" si="20"/>
        <v>8.8614999999999995</v>
      </c>
    </row>
    <row r="279" spans="1:14" ht="16.2" thickBot="1" x14ac:dyDescent="0.35">
      <c r="A279" s="80" t="s">
        <v>642</v>
      </c>
      <c r="B279" s="63">
        <v>5</v>
      </c>
      <c r="C279" s="80"/>
      <c r="D279" s="80" t="s">
        <v>1571</v>
      </c>
      <c r="E279" s="80" t="s">
        <v>1182</v>
      </c>
      <c r="F279" s="194">
        <v>11.970599999999999</v>
      </c>
      <c r="G279" s="194">
        <v>12.37</v>
      </c>
      <c r="H279" s="76">
        <f t="shared" si="19"/>
        <v>0.39939999999999998</v>
      </c>
      <c r="I279" s="59"/>
      <c r="J279" s="2">
        <v>57.2</v>
      </c>
      <c r="K279" s="88"/>
      <c r="L279" s="102">
        <f t="shared" si="21"/>
        <v>0</v>
      </c>
      <c r="N279" s="102">
        <f t="shared" si="20"/>
        <v>12.37</v>
      </c>
    </row>
    <row r="280" spans="1:14" ht="16.2" thickBot="1" x14ac:dyDescent="0.35">
      <c r="A280" s="80" t="s">
        <v>646</v>
      </c>
      <c r="B280" s="63">
        <v>5</v>
      </c>
      <c r="C280" s="80"/>
      <c r="D280" s="80" t="s">
        <v>1572</v>
      </c>
      <c r="E280" s="80" t="s">
        <v>1182</v>
      </c>
      <c r="F280" s="194">
        <v>24.346399999999999</v>
      </c>
      <c r="G280" s="194">
        <v>26.3871</v>
      </c>
      <c r="H280" s="76">
        <f t="shared" si="19"/>
        <v>2.0407000000000011</v>
      </c>
      <c r="I280" s="59"/>
      <c r="J280" s="2">
        <v>61.4</v>
      </c>
      <c r="K280" s="88"/>
      <c r="L280" s="102">
        <f t="shared" si="21"/>
        <v>0</v>
      </c>
      <c r="N280" s="102">
        <f t="shared" si="20"/>
        <v>26.3871</v>
      </c>
    </row>
    <row r="281" spans="1:14" ht="33" customHeight="1" thickBot="1" x14ac:dyDescent="0.35">
      <c r="A281" s="228" t="s">
        <v>648</v>
      </c>
      <c r="B281" s="228">
        <v>5</v>
      </c>
      <c r="C281" s="228"/>
      <c r="D281" s="228" t="s">
        <v>1573</v>
      </c>
      <c r="E281" s="228" t="s">
        <v>1182</v>
      </c>
      <c r="F281" s="194">
        <v>13.0343</v>
      </c>
      <c r="G281" s="194">
        <v>13.510300000000001</v>
      </c>
      <c r="H281" s="76">
        <f t="shared" si="19"/>
        <v>0.47600000000000087</v>
      </c>
      <c r="I281" s="59"/>
      <c r="J281" s="226">
        <v>46.4</v>
      </c>
      <c r="K281" s="145"/>
      <c r="L281" s="102">
        <f t="shared" si="21"/>
        <v>0</v>
      </c>
      <c r="N281" s="102">
        <f t="shared" si="20"/>
        <v>13.510300000000001</v>
      </c>
    </row>
    <row r="282" spans="1:14" ht="16.2" thickBot="1" x14ac:dyDescent="0.35">
      <c r="A282" s="63" t="s">
        <v>650</v>
      </c>
      <c r="B282" s="63">
        <v>5</v>
      </c>
      <c r="C282" s="63"/>
      <c r="D282" s="63" t="s">
        <v>1802</v>
      </c>
      <c r="E282" s="63" t="s">
        <v>1182</v>
      </c>
      <c r="F282" s="194">
        <v>11.7478</v>
      </c>
      <c r="G282" s="194">
        <v>12.1313</v>
      </c>
      <c r="H282" s="76">
        <f t="shared" si="19"/>
        <v>0.38349999999999973</v>
      </c>
      <c r="I282" s="59"/>
      <c r="J282" s="46">
        <v>48.2</v>
      </c>
      <c r="K282" s="145"/>
      <c r="L282" s="166">
        <f t="shared" si="21"/>
        <v>0</v>
      </c>
      <c r="M282" s="192"/>
      <c r="N282" s="102">
        <f t="shared" si="20"/>
        <v>12.1313</v>
      </c>
    </row>
    <row r="283" spans="1:14" ht="16.2" thickBot="1" x14ac:dyDescent="0.35">
      <c r="A283" s="220" t="s">
        <v>651</v>
      </c>
      <c r="B283" s="220">
        <v>5</v>
      </c>
      <c r="C283" s="220"/>
      <c r="D283" s="220" t="s">
        <v>1574</v>
      </c>
      <c r="E283" s="220" t="s">
        <v>1182</v>
      </c>
      <c r="F283" s="196">
        <v>24.473800000000001</v>
      </c>
      <c r="G283" s="196">
        <v>24.8568</v>
      </c>
      <c r="H283" s="76">
        <f t="shared" si="19"/>
        <v>0.38299999999999912</v>
      </c>
      <c r="I283" s="59"/>
      <c r="J283" s="219">
        <v>60.8</v>
      </c>
      <c r="K283" s="145"/>
      <c r="L283" s="102">
        <f t="shared" si="21"/>
        <v>0</v>
      </c>
      <c r="M283" t="s">
        <v>2581</v>
      </c>
      <c r="N283" s="102">
        <f t="shared" si="20"/>
        <v>24.8568</v>
      </c>
    </row>
    <row r="284" spans="1:14" ht="39" customHeight="1" thickBot="1" x14ac:dyDescent="0.35">
      <c r="A284" s="220" t="s">
        <v>652</v>
      </c>
      <c r="B284" s="220">
        <v>5</v>
      </c>
      <c r="C284" s="220"/>
      <c r="D284" s="220" t="s">
        <v>1575</v>
      </c>
      <c r="E284" s="220" t="s">
        <v>1182</v>
      </c>
      <c r="F284" s="194">
        <v>12.5465</v>
      </c>
      <c r="G284" s="194">
        <v>12.9772</v>
      </c>
      <c r="H284" s="76">
        <f t="shared" si="19"/>
        <v>0.43069999999999986</v>
      </c>
      <c r="I284" s="59"/>
      <c r="J284" s="219">
        <v>39.1</v>
      </c>
      <c r="K284" s="145"/>
      <c r="L284" s="102">
        <f t="shared" si="21"/>
        <v>0</v>
      </c>
      <c r="N284" s="102">
        <f t="shared" si="20"/>
        <v>12.9772</v>
      </c>
    </row>
    <row r="285" spans="1:14" ht="31.5" customHeight="1" thickBot="1" x14ac:dyDescent="0.35">
      <c r="A285" s="220" t="s">
        <v>653</v>
      </c>
      <c r="B285" s="220">
        <v>5</v>
      </c>
      <c r="C285" s="220"/>
      <c r="D285" s="220"/>
      <c r="E285" s="220"/>
      <c r="F285" s="194">
        <v>16.882200000000001</v>
      </c>
      <c r="G285" s="194">
        <v>17.178699999999999</v>
      </c>
      <c r="H285" s="76">
        <f t="shared" si="19"/>
        <v>0.29649999999999821</v>
      </c>
      <c r="I285" s="59"/>
      <c r="J285" s="219">
        <v>57.3</v>
      </c>
      <c r="K285" s="145"/>
      <c r="L285" s="166">
        <f t="shared" si="21"/>
        <v>0</v>
      </c>
      <c r="M285" s="145"/>
      <c r="N285" s="102">
        <f t="shared" si="20"/>
        <v>17.178699999999999</v>
      </c>
    </row>
    <row r="286" spans="1:14" ht="16.2" thickBot="1" x14ac:dyDescent="0.35">
      <c r="A286" s="220" t="s">
        <v>654</v>
      </c>
      <c r="B286" s="220">
        <v>5</v>
      </c>
      <c r="C286" s="220"/>
      <c r="D286" s="220" t="s">
        <v>1576</v>
      </c>
      <c r="E286" s="220" t="s">
        <v>1182</v>
      </c>
      <c r="F286" s="76">
        <v>13.033899999999999</v>
      </c>
      <c r="G286" s="76">
        <v>14.050800000000001</v>
      </c>
      <c r="H286" s="76">
        <f t="shared" si="19"/>
        <v>1.0169000000000015</v>
      </c>
      <c r="I286" s="59"/>
      <c r="J286" s="219">
        <v>61.5</v>
      </c>
      <c r="K286" s="145"/>
      <c r="L286" s="166">
        <f t="shared" si="21"/>
        <v>0</v>
      </c>
      <c r="M286" s="64" t="s">
        <v>2580</v>
      </c>
      <c r="N286" s="102">
        <f t="shared" si="20"/>
        <v>14.050800000000001</v>
      </c>
    </row>
    <row r="287" spans="1:14" ht="16.2" thickBot="1" x14ac:dyDescent="0.35">
      <c r="A287" s="220" t="s">
        <v>655</v>
      </c>
      <c r="B287" s="220">
        <v>5</v>
      </c>
      <c r="C287" s="220"/>
      <c r="D287" s="220">
        <v>3462027</v>
      </c>
      <c r="E287" s="220" t="s">
        <v>1182</v>
      </c>
      <c r="F287" s="194">
        <v>4.7293000000000003</v>
      </c>
      <c r="G287" s="194">
        <v>4.7679999999999998</v>
      </c>
      <c r="H287" s="76">
        <f t="shared" si="19"/>
        <v>3.8699999999999513E-2</v>
      </c>
      <c r="I287" s="59"/>
      <c r="J287" s="219">
        <v>46.5</v>
      </c>
      <c r="K287" s="145"/>
      <c r="L287" s="166">
        <f t="shared" si="21"/>
        <v>0</v>
      </c>
      <c r="M287" s="192"/>
      <c r="N287" s="102">
        <f t="shared" si="20"/>
        <v>4.7679999999999998</v>
      </c>
    </row>
    <row r="288" spans="1:14" ht="16.2" thickBot="1" x14ac:dyDescent="0.35">
      <c r="A288" s="63" t="s">
        <v>656</v>
      </c>
      <c r="B288" s="63">
        <v>5</v>
      </c>
      <c r="C288" s="63"/>
      <c r="D288" s="63" t="s">
        <v>1577</v>
      </c>
      <c r="E288" s="63" t="s">
        <v>1182</v>
      </c>
      <c r="F288" s="194">
        <v>15.388299999999999</v>
      </c>
      <c r="G288" s="194">
        <v>16.302900000000001</v>
      </c>
      <c r="H288" s="76">
        <f t="shared" si="19"/>
        <v>0.91460000000000186</v>
      </c>
      <c r="I288" s="59"/>
      <c r="J288" s="46">
        <v>48.2</v>
      </c>
      <c r="K288" s="145"/>
      <c r="L288" s="166">
        <f t="shared" si="21"/>
        <v>0</v>
      </c>
      <c r="M288" s="64"/>
      <c r="N288" s="102">
        <f t="shared" si="20"/>
        <v>16.302900000000001</v>
      </c>
    </row>
    <row r="289" spans="1:14" ht="16.2" thickBot="1" x14ac:dyDescent="0.35">
      <c r="A289" s="63" t="s">
        <v>659</v>
      </c>
      <c r="B289" s="63">
        <v>5</v>
      </c>
      <c r="C289" s="63"/>
      <c r="D289" s="63" t="s">
        <v>1578</v>
      </c>
      <c r="E289" s="63" t="s">
        <v>1182</v>
      </c>
      <c r="F289" s="194">
        <v>23.1614</v>
      </c>
      <c r="G289" s="194">
        <v>23.992000000000001</v>
      </c>
      <c r="H289" s="76">
        <f t="shared" si="19"/>
        <v>0.83060000000000045</v>
      </c>
      <c r="I289" s="59"/>
      <c r="J289" s="46">
        <v>62.6</v>
      </c>
      <c r="K289" s="145"/>
      <c r="L289" s="166">
        <f t="shared" si="21"/>
        <v>0</v>
      </c>
      <c r="M289" s="64"/>
      <c r="N289" s="102">
        <f t="shared" si="20"/>
        <v>23.992000000000001</v>
      </c>
    </row>
    <row r="290" spans="1:14" ht="34.5" customHeight="1" thickBot="1" x14ac:dyDescent="0.35">
      <c r="A290" s="63" t="s">
        <v>660</v>
      </c>
      <c r="B290" s="63">
        <v>5</v>
      </c>
      <c r="C290" s="63"/>
      <c r="D290" s="63" t="s">
        <v>1579</v>
      </c>
      <c r="E290" s="63" t="s">
        <v>1182</v>
      </c>
      <c r="F290" s="194">
        <v>7.8475999999999999</v>
      </c>
      <c r="G290" s="194">
        <v>7.9444999999999997</v>
      </c>
      <c r="H290" s="76">
        <f t="shared" si="19"/>
        <v>9.6899999999999764E-2</v>
      </c>
      <c r="I290" s="59"/>
      <c r="J290" s="46">
        <v>39.200000000000003</v>
      </c>
      <c r="K290" s="145"/>
      <c r="L290" s="166">
        <f t="shared" si="21"/>
        <v>0</v>
      </c>
      <c r="M290" s="64"/>
      <c r="N290" s="102">
        <f t="shared" si="20"/>
        <v>7.9444999999999997</v>
      </c>
    </row>
    <row r="291" spans="1:14" ht="16.2" thickBot="1" x14ac:dyDescent="0.35">
      <c r="A291" s="63" t="s">
        <v>661</v>
      </c>
      <c r="B291" s="63">
        <v>5</v>
      </c>
      <c r="C291" s="63"/>
      <c r="D291" s="63" t="s">
        <v>1580</v>
      </c>
      <c r="E291" s="63" t="s">
        <v>1182</v>
      </c>
      <c r="F291" s="76">
        <v>13.1904</v>
      </c>
      <c r="G291" s="76">
        <v>14.059100000000001</v>
      </c>
      <c r="H291" s="76">
        <f t="shared" si="19"/>
        <v>0.86870000000000047</v>
      </c>
      <c r="I291" s="59"/>
      <c r="J291" s="46">
        <v>57.4</v>
      </c>
      <c r="K291" s="145"/>
      <c r="L291" s="166">
        <f t="shared" si="21"/>
        <v>0</v>
      </c>
      <c r="M291" s="145"/>
      <c r="N291" s="102">
        <f t="shared" si="20"/>
        <v>14.059100000000001</v>
      </c>
    </row>
    <row r="292" spans="1:14" ht="16.2" thickBot="1" x14ac:dyDescent="0.35">
      <c r="A292" s="63" t="s">
        <v>662</v>
      </c>
      <c r="B292" s="63">
        <v>5</v>
      </c>
      <c r="C292" s="63"/>
      <c r="D292" s="63" t="s">
        <v>1581</v>
      </c>
      <c r="E292" s="63" t="s">
        <v>1182</v>
      </c>
      <c r="F292" s="76">
        <v>6.8</v>
      </c>
      <c r="G292" s="76">
        <v>6.8</v>
      </c>
      <c r="H292" s="76">
        <f t="shared" si="19"/>
        <v>0</v>
      </c>
      <c r="I292" s="59">
        <f>0.015086*J292</f>
        <v>0.92477180000000003</v>
      </c>
      <c r="J292" s="46">
        <v>61.3</v>
      </c>
      <c r="K292" s="145"/>
      <c r="L292" s="166">
        <f t="shared" si="21"/>
        <v>0</v>
      </c>
      <c r="M292" s="64"/>
      <c r="N292" s="102">
        <f t="shared" si="20"/>
        <v>6.8</v>
      </c>
    </row>
    <row r="293" spans="1:14" ht="34.5" customHeight="1" thickBot="1" x14ac:dyDescent="0.35">
      <c r="A293" s="80" t="s">
        <v>663</v>
      </c>
      <c r="B293" s="63">
        <v>5</v>
      </c>
      <c r="C293" s="80"/>
      <c r="D293" s="80" t="s">
        <v>1582</v>
      </c>
      <c r="E293" s="80" t="s">
        <v>1182</v>
      </c>
      <c r="F293" s="194">
        <v>16.1753</v>
      </c>
      <c r="G293" s="194">
        <v>16.922799999999999</v>
      </c>
      <c r="H293" s="76">
        <f t="shared" si="19"/>
        <v>0.74749999999999872</v>
      </c>
      <c r="I293" s="59"/>
      <c r="J293" s="2">
        <v>46.4</v>
      </c>
      <c r="K293" s="88"/>
      <c r="L293" s="102">
        <f t="shared" si="21"/>
        <v>0</v>
      </c>
      <c r="N293" s="102">
        <f t="shared" si="20"/>
        <v>16.922799999999999</v>
      </c>
    </row>
    <row r="294" spans="1:14" ht="16.2" thickBot="1" x14ac:dyDescent="0.35">
      <c r="A294" s="63" t="s">
        <v>665</v>
      </c>
      <c r="B294" s="63">
        <v>5</v>
      </c>
      <c r="C294" s="63"/>
      <c r="D294" s="63" t="s">
        <v>1583</v>
      </c>
      <c r="E294" s="63" t="s">
        <v>1182</v>
      </c>
      <c r="F294" s="194">
        <v>12.3104</v>
      </c>
      <c r="G294" s="194">
        <v>12.8409</v>
      </c>
      <c r="H294" s="76">
        <f t="shared" si="19"/>
        <v>0.53049999999999997</v>
      </c>
      <c r="I294" s="59"/>
      <c r="J294" s="46">
        <v>48.3</v>
      </c>
      <c r="K294" s="145"/>
      <c r="L294" s="166">
        <f t="shared" si="21"/>
        <v>0</v>
      </c>
      <c r="M294" s="192"/>
      <c r="N294" s="102">
        <f t="shared" si="20"/>
        <v>12.8409</v>
      </c>
    </row>
    <row r="295" spans="1:14" ht="15.9" customHeight="1" thickBot="1" x14ac:dyDescent="0.35">
      <c r="A295" s="220" t="s">
        <v>667</v>
      </c>
      <c r="B295" s="220">
        <v>5</v>
      </c>
      <c r="C295" s="220"/>
      <c r="D295" s="220" t="s">
        <v>1584</v>
      </c>
      <c r="E295" s="220" t="s">
        <v>1182</v>
      </c>
      <c r="F295" s="194">
        <v>25.083300000000001</v>
      </c>
      <c r="G295" s="194">
        <v>26.057200000000002</v>
      </c>
      <c r="H295" s="76">
        <f t="shared" si="19"/>
        <v>0.97390000000000043</v>
      </c>
      <c r="I295" s="59"/>
      <c r="J295" s="219">
        <v>60.6</v>
      </c>
      <c r="K295" s="145"/>
      <c r="L295" s="102">
        <f t="shared" si="21"/>
        <v>0</v>
      </c>
      <c r="N295" s="102">
        <f t="shared" si="20"/>
        <v>26.057200000000002</v>
      </c>
    </row>
    <row r="296" spans="1:14" ht="15.9" customHeight="1" thickBot="1" x14ac:dyDescent="0.35">
      <c r="A296" s="63" t="s">
        <v>668</v>
      </c>
      <c r="B296" s="63">
        <v>5</v>
      </c>
      <c r="C296" s="63"/>
      <c r="D296" s="63"/>
      <c r="E296" s="63"/>
      <c r="F296" s="194">
        <v>5.4200999999999997</v>
      </c>
      <c r="G296" s="194">
        <v>5.9489999999999998</v>
      </c>
      <c r="H296" s="76">
        <f t="shared" si="19"/>
        <v>0.52890000000000015</v>
      </c>
      <c r="I296" s="59"/>
      <c r="J296" s="46">
        <v>39.299999999999997</v>
      </c>
      <c r="K296" s="145"/>
      <c r="L296" s="166">
        <f t="shared" si="21"/>
        <v>0</v>
      </c>
      <c r="N296" s="102">
        <f t="shared" si="20"/>
        <v>5.9489999999999998</v>
      </c>
    </row>
    <row r="297" spans="1:14" ht="15.9" customHeight="1" thickBot="1" x14ac:dyDescent="0.35">
      <c r="A297" s="80" t="s">
        <v>672</v>
      </c>
      <c r="B297" s="63">
        <v>5</v>
      </c>
      <c r="C297" s="80"/>
      <c r="D297" s="80" t="s">
        <v>1585</v>
      </c>
      <c r="E297" s="80" t="s">
        <v>1182</v>
      </c>
      <c r="F297" s="194">
        <v>6.3301999999999996</v>
      </c>
      <c r="G297" s="194">
        <v>6.3517000000000001</v>
      </c>
      <c r="H297" s="76">
        <f t="shared" si="19"/>
        <v>2.1500000000000519E-2</v>
      </c>
      <c r="I297" s="59"/>
      <c r="J297" s="2">
        <v>57.2</v>
      </c>
      <c r="K297" s="88"/>
      <c r="L297" s="102">
        <f t="shared" si="21"/>
        <v>0</v>
      </c>
      <c r="N297" s="102">
        <f t="shared" si="20"/>
        <v>6.3517000000000001</v>
      </c>
    </row>
    <row r="298" spans="1:14" ht="15.9" customHeight="1" thickBot="1" x14ac:dyDescent="0.35">
      <c r="A298" s="80" t="s">
        <v>673</v>
      </c>
      <c r="B298" s="63">
        <v>5</v>
      </c>
      <c r="C298" s="80"/>
      <c r="D298" s="80" t="s">
        <v>1586</v>
      </c>
      <c r="E298" s="80" t="s">
        <v>1182</v>
      </c>
      <c r="F298" s="194">
        <v>18.050699999999999</v>
      </c>
      <c r="G298" s="194">
        <v>18.989000000000001</v>
      </c>
      <c r="H298" s="76">
        <f t="shared" si="19"/>
        <v>0.93830000000000169</v>
      </c>
      <c r="I298" s="59"/>
      <c r="J298" s="2">
        <v>61.3</v>
      </c>
      <c r="K298" s="88"/>
      <c r="L298" s="102">
        <f t="shared" si="21"/>
        <v>0</v>
      </c>
      <c r="N298" s="102">
        <f t="shared" si="20"/>
        <v>18.989000000000001</v>
      </c>
    </row>
    <row r="299" spans="1:14" ht="15.9" customHeight="1" thickBot="1" x14ac:dyDescent="0.35">
      <c r="A299" s="80" t="s">
        <v>679</v>
      </c>
      <c r="B299" s="63">
        <v>5</v>
      </c>
      <c r="C299" s="80"/>
      <c r="D299" s="80" t="s">
        <v>1587</v>
      </c>
      <c r="E299" s="80" t="s">
        <v>1182</v>
      </c>
      <c r="F299" s="194">
        <v>15.7454</v>
      </c>
      <c r="G299" s="194">
        <v>16.374300000000002</v>
      </c>
      <c r="H299" s="76">
        <f t="shared" si="19"/>
        <v>0.62890000000000157</v>
      </c>
      <c r="I299" s="59"/>
      <c r="J299" s="2">
        <v>46.5</v>
      </c>
      <c r="K299" s="88"/>
      <c r="L299" s="102">
        <f t="shared" si="21"/>
        <v>0</v>
      </c>
      <c r="N299" s="102">
        <f t="shared" si="20"/>
        <v>16.374300000000002</v>
      </c>
    </row>
    <row r="300" spans="1:14" ht="15.9" customHeight="1" thickBot="1" x14ac:dyDescent="0.35">
      <c r="A300" s="80" t="s">
        <v>682</v>
      </c>
      <c r="B300" s="63">
        <v>5</v>
      </c>
      <c r="C300" s="80"/>
      <c r="D300" s="80" t="s">
        <v>1588</v>
      </c>
      <c r="E300" s="80" t="s">
        <v>1182</v>
      </c>
      <c r="F300" s="194">
        <v>8.8557000000000006</v>
      </c>
      <c r="G300" s="194">
        <v>9.2185000000000006</v>
      </c>
      <c r="H300" s="76">
        <f t="shared" si="19"/>
        <v>0.36280000000000001</v>
      </c>
      <c r="I300" s="59"/>
      <c r="J300" s="2">
        <v>48.2</v>
      </c>
      <c r="K300" s="88"/>
      <c r="L300" s="102">
        <f t="shared" si="21"/>
        <v>0</v>
      </c>
      <c r="N300" s="102">
        <f t="shared" si="20"/>
        <v>9.2185000000000006</v>
      </c>
    </row>
    <row r="301" spans="1:14" ht="15.9" customHeight="1" thickBot="1" x14ac:dyDescent="0.35">
      <c r="A301" s="80" t="s">
        <v>686</v>
      </c>
      <c r="B301" s="63">
        <v>5</v>
      </c>
      <c r="C301" s="80"/>
      <c r="D301" s="80" t="s">
        <v>1589</v>
      </c>
      <c r="E301" s="80" t="s">
        <v>1182</v>
      </c>
      <c r="F301" s="194">
        <v>24.759399999999999</v>
      </c>
      <c r="G301" s="194">
        <v>26.8278</v>
      </c>
      <c r="H301" s="76">
        <f t="shared" si="19"/>
        <v>2.0684000000000005</v>
      </c>
      <c r="I301" s="59"/>
      <c r="J301" s="2">
        <v>62.6</v>
      </c>
      <c r="K301" s="88"/>
      <c r="L301" s="102">
        <f t="shared" si="21"/>
        <v>0</v>
      </c>
      <c r="N301" s="102">
        <f t="shared" si="20"/>
        <v>26.8278</v>
      </c>
    </row>
    <row r="302" spans="1:14" ht="15.9" customHeight="1" thickBot="1" x14ac:dyDescent="0.35">
      <c r="A302" s="80" t="s">
        <v>687</v>
      </c>
      <c r="B302" s="63">
        <v>5</v>
      </c>
      <c r="C302" s="80"/>
      <c r="D302" s="80" t="s">
        <v>1590</v>
      </c>
      <c r="E302" s="80" t="s">
        <v>1182</v>
      </c>
      <c r="F302" s="194">
        <v>14.4955</v>
      </c>
      <c r="G302" s="194">
        <v>15.2789</v>
      </c>
      <c r="H302" s="76">
        <f t="shared" si="19"/>
        <v>0.78340000000000032</v>
      </c>
      <c r="I302" s="59"/>
      <c r="J302" s="2">
        <v>39.1</v>
      </c>
      <c r="K302" s="88"/>
      <c r="L302" s="102">
        <f t="shared" si="21"/>
        <v>0</v>
      </c>
      <c r="N302" s="102">
        <f t="shared" si="20"/>
        <v>15.2789</v>
      </c>
    </row>
    <row r="303" spans="1:14" ht="15.9" customHeight="1" thickBot="1" x14ac:dyDescent="0.35">
      <c r="A303" s="80" t="s">
        <v>691</v>
      </c>
      <c r="B303" s="63">
        <v>5</v>
      </c>
      <c r="C303" s="80"/>
      <c r="D303" s="80" t="s">
        <v>1591</v>
      </c>
      <c r="E303" s="80" t="s">
        <v>1182</v>
      </c>
      <c r="F303" s="194">
        <v>14.233700000000001</v>
      </c>
      <c r="G303" s="194">
        <v>14.418900000000001</v>
      </c>
      <c r="H303" s="76">
        <f t="shared" si="19"/>
        <v>0.18520000000000003</v>
      </c>
      <c r="I303" s="59"/>
      <c r="J303" s="2">
        <v>56.9</v>
      </c>
      <c r="K303" s="88"/>
      <c r="L303" s="102">
        <f t="shared" si="21"/>
        <v>0</v>
      </c>
      <c r="N303" s="102">
        <f t="shared" si="20"/>
        <v>14.418900000000001</v>
      </c>
    </row>
    <row r="304" spans="1:14" ht="15.9" customHeight="1" thickBot="1" x14ac:dyDescent="0.35">
      <c r="A304" s="80" t="s">
        <v>692</v>
      </c>
      <c r="B304" s="63">
        <v>5</v>
      </c>
      <c r="C304" s="80"/>
      <c r="D304" s="80" t="s">
        <v>1592</v>
      </c>
      <c r="E304" s="80" t="s">
        <v>1182</v>
      </c>
      <c r="F304" s="194">
        <v>22.6035</v>
      </c>
      <c r="G304" s="194">
        <v>23.596</v>
      </c>
      <c r="H304" s="76">
        <f t="shared" si="19"/>
        <v>0.99249999999999972</v>
      </c>
      <c r="I304" s="59"/>
      <c r="J304" s="2">
        <v>61.2</v>
      </c>
      <c r="K304" s="88"/>
      <c r="L304" s="102">
        <f t="shared" si="21"/>
        <v>0</v>
      </c>
      <c r="N304" s="102">
        <f t="shared" si="20"/>
        <v>23.596</v>
      </c>
    </row>
    <row r="305" spans="1:14" ht="15.9" customHeight="1" thickBot="1" x14ac:dyDescent="0.35">
      <c r="A305" s="80" t="s">
        <v>696</v>
      </c>
      <c r="B305" s="63">
        <v>5</v>
      </c>
      <c r="C305" s="80"/>
      <c r="D305" s="80" t="s">
        <v>1593</v>
      </c>
      <c r="E305" s="80" t="s">
        <v>1182</v>
      </c>
      <c r="F305" s="194">
        <v>7.0766999999999998</v>
      </c>
      <c r="G305" s="194">
        <v>7.1826999999999996</v>
      </c>
      <c r="H305" s="76">
        <f t="shared" si="19"/>
        <v>0.10599999999999987</v>
      </c>
      <c r="I305" s="59"/>
      <c r="J305" s="2">
        <v>46.2</v>
      </c>
      <c r="K305" s="88"/>
      <c r="L305" s="102">
        <f t="shared" si="21"/>
        <v>0</v>
      </c>
      <c r="N305" s="102">
        <f t="shared" si="20"/>
        <v>7.1826999999999996</v>
      </c>
    </row>
    <row r="306" spans="1:14" ht="15.9" customHeight="1" thickBot="1" x14ac:dyDescent="0.35">
      <c r="A306" s="80" t="s">
        <v>697</v>
      </c>
      <c r="B306" s="63">
        <v>5</v>
      </c>
      <c r="C306" s="80"/>
      <c r="D306" s="80" t="s">
        <v>1594</v>
      </c>
      <c r="E306" s="80" t="s">
        <v>1182</v>
      </c>
      <c r="F306" s="194">
        <v>10.699199999999999</v>
      </c>
      <c r="G306" s="194">
        <v>11.481199999999999</v>
      </c>
      <c r="H306" s="76">
        <f t="shared" si="19"/>
        <v>0.78200000000000003</v>
      </c>
      <c r="I306" s="59"/>
      <c r="J306" s="45">
        <v>48</v>
      </c>
      <c r="K306" s="88"/>
      <c r="L306" s="102">
        <f t="shared" si="21"/>
        <v>0</v>
      </c>
      <c r="N306" s="102">
        <f t="shared" si="20"/>
        <v>11.481199999999999</v>
      </c>
    </row>
    <row r="307" spans="1:14" ht="15.9" customHeight="1" thickBot="1" x14ac:dyDescent="0.35">
      <c r="A307" s="80" t="s">
        <v>698</v>
      </c>
      <c r="B307" s="63">
        <v>5</v>
      </c>
      <c r="C307" s="80"/>
      <c r="D307" s="80" t="s">
        <v>1595</v>
      </c>
      <c r="E307" s="80" t="s">
        <v>1182</v>
      </c>
      <c r="F307" s="194">
        <v>19.3886</v>
      </c>
      <c r="G307" s="194">
        <v>19.8687</v>
      </c>
      <c r="H307" s="76">
        <f t="shared" si="19"/>
        <v>0.48010000000000019</v>
      </c>
      <c r="I307" s="59"/>
      <c r="J307" s="2">
        <v>62.8</v>
      </c>
      <c r="K307" s="88"/>
      <c r="L307" s="102">
        <f t="shared" si="21"/>
        <v>0</v>
      </c>
      <c r="N307" s="102">
        <f t="shared" si="20"/>
        <v>19.8687</v>
      </c>
    </row>
    <row r="308" spans="1:14" ht="15.9" customHeight="1" thickBot="1" x14ac:dyDescent="0.35">
      <c r="A308" s="80" t="s">
        <v>699</v>
      </c>
      <c r="B308" s="63">
        <v>5</v>
      </c>
      <c r="C308" s="80"/>
      <c r="D308" s="80" t="s">
        <v>1596</v>
      </c>
      <c r="E308" s="80" t="s">
        <v>1182</v>
      </c>
      <c r="F308" s="194">
        <v>9.7844999999999995</v>
      </c>
      <c r="G308" s="194">
        <v>10.077999999999999</v>
      </c>
      <c r="H308" s="76">
        <f t="shared" si="19"/>
        <v>0.29349999999999987</v>
      </c>
      <c r="I308" s="59"/>
      <c r="J308" s="45">
        <v>39</v>
      </c>
      <c r="K308" s="88"/>
      <c r="L308" s="102">
        <f t="shared" si="21"/>
        <v>0</v>
      </c>
      <c r="N308" s="102">
        <f t="shared" si="20"/>
        <v>10.077999999999999</v>
      </c>
    </row>
    <row r="309" spans="1:14" ht="15.9" customHeight="1" thickBot="1" x14ac:dyDescent="0.35">
      <c r="A309" s="80" t="s">
        <v>701</v>
      </c>
      <c r="B309" s="63">
        <v>5</v>
      </c>
      <c r="C309" s="80"/>
      <c r="D309" s="80" t="s">
        <v>1597</v>
      </c>
      <c r="E309" s="80" t="s">
        <v>1182</v>
      </c>
      <c r="F309" s="194">
        <v>19.927199999999999</v>
      </c>
      <c r="G309" s="194">
        <v>20.7181</v>
      </c>
      <c r="H309" s="76">
        <f t="shared" si="19"/>
        <v>0.7909000000000006</v>
      </c>
      <c r="I309" s="59"/>
      <c r="J309" s="2">
        <v>57.3</v>
      </c>
      <c r="K309" s="88"/>
      <c r="L309" s="102">
        <f t="shared" si="21"/>
        <v>0</v>
      </c>
      <c r="N309" s="102">
        <f t="shared" si="20"/>
        <v>20.7181</v>
      </c>
    </row>
    <row r="310" spans="1:14" ht="15.9" customHeight="1" thickBot="1" x14ac:dyDescent="0.35">
      <c r="A310" s="80" t="s">
        <v>702</v>
      </c>
      <c r="B310" s="63">
        <v>5</v>
      </c>
      <c r="C310" s="80"/>
      <c r="D310" s="80" t="s">
        <v>1598</v>
      </c>
      <c r="E310" s="80" t="s">
        <v>1182</v>
      </c>
      <c r="F310" s="194">
        <v>12.340199999999999</v>
      </c>
      <c r="G310" s="194">
        <v>12.9396</v>
      </c>
      <c r="H310" s="76">
        <f t="shared" si="19"/>
        <v>0.59940000000000104</v>
      </c>
      <c r="I310" s="59"/>
      <c r="J310" s="2">
        <v>61.1</v>
      </c>
      <c r="K310" s="88"/>
      <c r="L310" s="102">
        <f t="shared" si="21"/>
        <v>0</v>
      </c>
      <c r="N310" s="102">
        <f t="shared" si="20"/>
        <v>12.9396</v>
      </c>
    </row>
    <row r="311" spans="1:14" ht="15.9" customHeight="1" thickBot="1" x14ac:dyDescent="0.35">
      <c r="A311" s="80" t="s">
        <v>708</v>
      </c>
      <c r="B311" s="63">
        <v>5</v>
      </c>
      <c r="C311" s="80"/>
      <c r="D311" s="80" t="s">
        <v>1599</v>
      </c>
      <c r="E311" s="80" t="s">
        <v>1182</v>
      </c>
      <c r="F311" s="194">
        <v>16.738499999999998</v>
      </c>
      <c r="G311" s="194">
        <v>16.37</v>
      </c>
      <c r="H311" s="223">
        <f t="shared" si="19"/>
        <v>-0.36849999999999739</v>
      </c>
      <c r="I311" s="59"/>
      <c r="J311" s="2">
        <v>46.4</v>
      </c>
      <c r="K311" s="88"/>
      <c r="L311" s="102">
        <f t="shared" si="21"/>
        <v>0</v>
      </c>
      <c r="N311" s="102">
        <f t="shared" si="20"/>
        <v>16.37</v>
      </c>
    </row>
    <row r="312" spans="1:14" ht="15.9" customHeight="1" thickBot="1" x14ac:dyDescent="0.35">
      <c r="A312" s="80" t="s">
        <v>710</v>
      </c>
      <c r="B312" s="63">
        <v>5</v>
      </c>
      <c r="C312" s="80"/>
      <c r="D312" s="80" t="s">
        <v>1600</v>
      </c>
      <c r="E312" s="80" t="s">
        <v>1182</v>
      </c>
      <c r="F312" s="194">
        <v>9.1617999999999995</v>
      </c>
      <c r="G312" s="194">
        <v>9.2748000000000008</v>
      </c>
      <c r="H312" s="76">
        <f t="shared" si="19"/>
        <v>0.11300000000000132</v>
      </c>
      <c r="I312" s="59"/>
      <c r="J312" s="45">
        <v>48</v>
      </c>
      <c r="K312" s="88"/>
      <c r="L312" s="102">
        <f t="shared" si="21"/>
        <v>0</v>
      </c>
      <c r="N312" s="102">
        <f t="shared" si="20"/>
        <v>9.2748000000000008</v>
      </c>
    </row>
    <row r="313" spans="1:14" ht="15.9" customHeight="1" thickBot="1" x14ac:dyDescent="0.35">
      <c r="A313" s="80" t="s">
        <v>711</v>
      </c>
      <c r="B313" s="63">
        <v>5</v>
      </c>
      <c r="C313" s="80"/>
      <c r="D313" s="80" t="s">
        <v>1601</v>
      </c>
      <c r="E313" s="80" t="s">
        <v>1182</v>
      </c>
      <c r="F313" s="194">
        <v>29.391999999999999</v>
      </c>
      <c r="G313" s="194">
        <v>30.6129</v>
      </c>
      <c r="H313" s="76">
        <f t="shared" si="19"/>
        <v>1.2209000000000003</v>
      </c>
      <c r="I313" s="59"/>
      <c r="J313" s="2">
        <v>62.6</v>
      </c>
      <c r="K313" s="88"/>
      <c r="L313" s="102">
        <f t="shared" si="21"/>
        <v>0</v>
      </c>
      <c r="N313" s="102">
        <f t="shared" si="20"/>
        <v>30.6129</v>
      </c>
    </row>
    <row r="314" spans="1:14" ht="15.9" customHeight="1" thickBot="1" x14ac:dyDescent="0.35">
      <c r="A314" s="80" t="s">
        <v>712</v>
      </c>
      <c r="B314" s="63">
        <v>5</v>
      </c>
      <c r="C314" s="80"/>
      <c r="D314" s="80" t="s">
        <v>1602</v>
      </c>
      <c r="E314" s="80" t="s">
        <v>1182</v>
      </c>
      <c r="F314" s="194">
        <v>13.7455</v>
      </c>
      <c r="G314" s="194">
        <v>14.339499999999999</v>
      </c>
      <c r="H314" s="76">
        <f t="shared" si="19"/>
        <v>0.59399999999999942</v>
      </c>
      <c r="I314" s="59"/>
      <c r="J314" s="2">
        <v>39.1</v>
      </c>
      <c r="K314" s="145"/>
      <c r="L314" s="102">
        <f t="shared" si="21"/>
        <v>0</v>
      </c>
      <c r="N314" s="102">
        <f t="shared" si="20"/>
        <v>14.339499999999999</v>
      </c>
    </row>
    <row r="315" spans="1:14" ht="15.9" customHeight="1" thickBot="1" x14ac:dyDescent="0.35">
      <c r="A315" s="80" t="s">
        <v>713</v>
      </c>
      <c r="B315" s="63">
        <v>5</v>
      </c>
      <c r="C315" s="80"/>
      <c r="D315" s="80" t="s">
        <v>1603</v>
      </c>
      <c r="E315" s="80" t="s">
        <v>1182</v>
      </c>
      <c r="F315" s="194">
        <v>18.203499999999998</v>
      </c>
      <c r="G315" s="194">
        <v>18.869</v>
      </c>
      <c r="H315" s="76">
        <f t="shared" si="19"/>
        <v>0.66550000000000153</v>
      </c>
      <c r="I315" s="59"/>
      <c r="J315" s="2">
        <v>56.8</v>
      </c>
      <c r="K315" s="145"/>
      <c r="L315" s="102">
        <f t="shared" si="21"/>
        <v>0</v>
      </c>
      <c r="N315" s="102">
        <f t="shared" si="20"/>
        <v>18.869</v>
      </c>
    </row>
    <row r="316" spans="1:14" ht="15.9" customHeight="1" thickBot="1" x14ac:dyDescent="0.35">
      <c r="A316" s="80" t="s">
        <v>717</v>
      </c>
      <c r="B316" s="63">
        <v>5</v>
      </c>
      <c r="C316" s="80"/>
      <c r="D316" s="80" t="s">
        <v>1604</v>
      </c>
      <c r="E316" s="80" t="s">
        <v>1182</v>
      </c>
      <c r="F316" s="194">
        <v>24.968900000000001</v>
      </c>
      <c r="G316" s="194">
        <v>25.582000000000001</v>
      </c>
      <c r="H316" s="76">
        <f t="shared" si="19"/>
        <v>0.61309999999999931</v>
      </c>
      <c r="I316" s="59"/>
      <c r="J316" s="2">
        <v>61.2</v>
      </c>
      <c r="K316" s="145"/>
      <c r="L316" s="102">
        <f t="shared" si="21"/>
        <v>0</v>
      </c>
      <c r="N316" s="102">
        <f t="shared" si="20"/>
        <v>25.582000000000001</v>
      </c>
    </row>
    <row r="317" spans="1:14" ht="15.9" customHeight="1" thickBot="1" x14ac:dyDescent="0.35">
      <c r="A317" s="80" t="s">
        <v>718</v>
      </c>
      <c r="B317" s="63">
        <v>5</v>
      </c>
      <c r="C317" s="80"/>
      <c r="D317" s="80" t="s">
        <v>1605</v>
      </c>
      <c r="E317" s="80" t="s">
        <v>1182</v>
      </c>
      <c r="F317" s="76">
        <v>6.3930999999999996</v>
      </c>
      <c r="G317" s="76">
        <v>6.8643999999999998</v>
      </c>
      <c r="H317" s="76">
        <f t="shared" si="19"/>
        <v>0.47130000000000027</v>
      </c>
      <c r="I317" s="59"/>
      <c r="J317" s="2">
        <v>46.4</v>
      </c>
      <c r="K317" s="145"/>
      <c r="L317" s="102">
        <f t="shared" si="21"/>
        <v>0</v>
      </c>
      <c r="N317" s="102">
        <f t="shared" si="20"/>
        <v>6.8643999999999998</v>
      </c>
    </row>
    <row r="318" spans="1:14" ht="15.9" customHeight="1" thickBot="1" x14ac:dyDescent="0.35">
      <c r="A318" s="63" t="s">
        <v>720</v>
      </c>
      <c r="B318" s="63">
        <v>5</v>
      </c>
      <c r="C318" s="63"/>
      <c r="D318" s="63" t="s">
        <v>1606</v>
      </c>
      <c r="E318" s="63" t="s">
        <v>1182</v>
      </c>
      <c r="F318" s="194">
        <v>17.335100000000001</v>
      </c>
      <c r="G318" s="194">
        <v>18.3643</v>
      </c>
      <c r="H318" s="76">
        <f t="shared" si="19"/>
        <v>1.0291999999999994</v>
      </c>
      <c r="I318" s="59"/>
      <c r="J318" s="46">
        <v>48.2</v>
      </c>
      <c r="K318" s="145"/>
      <c r="L318" s="166">
        <f t="shared" si="21"/>
        <v>0</v>
      </c>
      <c r="M318" s="192"/>
      <c r="N318" s="102">
        <f t="shared" si="20"/>
        <v>18.3643</v>
      </c>
    </row>
    <row r="319" spans="1:14" ht="15.9" customHeight="1" thickBot="1" x14ac:dyDescent="0.35">
      <c r="A319" s="80" t="s">
        <v>721</v>
      </c>
      <c r="B319" s="63">
        <v>5</v>
      </c>
      <c r="C319" s="80"/>
      <c r="D319" s="80" t="s">
        <v>1607</v>
      </c>
      <c r="E319" s="80" t="s">
        <v>1182</v>
      </c>
      <c r="F319" s="194">
        <v>17.559200000000001</v>
      </c>
      <c r="G319" s="194">
        <v>18.3643</v>
      </c>
      <c r="H319" s="76">
        <f t="shared" si="19"/>
        <v>0.80509999999999948</v>
      </c>
      <c r="I319" s="59"/>
      <c r="J319" s="2">
        <v>62.6</v>
      </c>
      <c r="K319" s="145"/>
      <c r="L319" s="102">
        <f t="shared" si="21"/>
        <v>0</v>
      </c>
      <c r="N319" s="102">
        <f t="shared" si="20"/>
        <v>18.3643</v>
      </c>
    </row>
    <row r="320" spans="1:14" ht="15.9" customHeight="1" thickBot="1" x14ac:dyDescent="0.35">
      <c r="A320" s="80" t="s">
        <v>722</v>
      </c>
      <c r="B320" s="63">
        <v>6</v>
      </c>
      <c r="C320" s="80"/>
      <c r="D320" s="80" t="s">
        <v>1608</v>
      </c>
      <c r="E320" s="80" t="s">
        <v>1182</v>
      </c>
      <c r="F320" s="194">
        <v>15.082000000000001</v>
      </c>
      <c r="G320" s="194">
        <v>15.805199999999999</v>
      </c>
      <c r="H320" s="76">
        <f t="shared" si="19"/>
        <v>0.72319999999999851</v>
      </c>
      <c r="I320" s="59"/>
      <c r="J320" s="2">
        <v>39.200000000000003</v>
      </c>
      <c r="K320" s="145"/>
      <c r="L320" s="102">
        <f t="shared" si="21"/>
        <v>0</v>
      </c>
      <c r="N320" s="102">
        <f t="shared" si="20"/>
        <v>15.805199999999999</v>
      </c>
    </row>
    <row r="321" spans="1:14" ht="15.9" customHeight="1" thickBot="1" x14ac:dyDescent="0.35">
      <c r="A321" s="80" t="s">
        <v>726</v>
      </c>
      <c r="B321" s="63">
        <v>6</v>
      </c>
      <c r="C321" s="80"/>
      <c r="D321" s="80" t="s">
        <v>1609</v>
      </c>
      <c r="E321" s="80" t="s">
        <v>1182</v>
      </c>
      <c r="F321" s="194">
        <v>9.7350999999999992</v>
      </c>
      <c r="G321" s="194">
        <v>10.091900000000001</v>
      </c>
      <c r="H321" s="76">
        <f t="shared" si="19"/>
        <v>0.35680000000000156</v>
      </c>
      <c r="I321" s="59"/>
      <c r="J321" s="2">
        <v>57.3</v>
      </c>
      <c r="K321" s="145"/>
      <c r="L321" s="102">
        <f t="shared" si="21"/>
        <v>0</v>
      </c>
      <c r="M321" s="103">
        <f>L321*F537</f>
        <v>0</v>
      </c>
      <c r="N321" s="102">
        <f t="shared" si="20"/>
        <v>10.091900000000001</v>
      </c>
    </row>
    <row r="322" spans="1:14" ht="15.9" customHeight="1" thickBot="1" x14ac:dyDescent="0.35">
      <c r="A322" s="63" t="s">
        <v>727</v>
      </c>
      <c r="B322" s="63">
        <v>6</v>
      </c>
      <c r="C322" s="63"/>
      <c r="D322" s="63" t="s">
        <v>1610</v>
      </c>
      <c r="E322" s="63" t="s">
        <v>1182</v>
      </c>
      <c r="F322" s="194">
        <v>32.706800000000001</v>
      </c>
      <c r="G322" s="194">
        <v>33.938099999999999</v>
      </c>
      <c r="H322" s="76">
        <f t="shared" si="19"/>
        <v>1.2312999999999974</v>
      </c>
      <c r="I322" s="59"/>
      <c r="J322" s="46">
        <v>69.099999999999994</v>
      </c>
      <c r="K322" s="145"/>
      <c r="L322" s="166">
        <f t="shared" si="21"/>
        <v>0</v>
      </c>
      <c r="M322" s="192"/>
      <c r="N322" s="102">
        <f t="shared" si="20"/>
        <v>33.938099999999999</v>
      </c>
    </row>
    <row r="323" spans="1:14" ht="15.9" customHeight="1" thickBot="1" x14ac:dyDescent="0.35">
      <c r="A323" s="63" t="s">
        <v>728</v>
      </c>
      <c r="B323" s="63">
        <v>6</v>
      </c>
      <c r="C323" s="63"/>
      <c r="D323" s="63" t="s">
        <v>1611</v>
      </c>
      <c r="E323" s="63" t="s">
        <v>1182</v>
      </c>
      <c r="F323" s="194">
        <v>12.637700000000001</v>
      </c>
      <c r="G323" s="194">
        <v>13.0878</v>
      </c>
      <c r="H323" s="76">
        <f t="shared" si="19"/>
        <v>0.45009999999999906</v>
      </c>
      <c r="I323" s="59"/>
      <c r="J323" s="46">
        <v>38.1</v>
      </c>
      <c r="K323" s="145"/>
      <c r="L323" s="166">
        <f t="shared" si="21"/>
        <v>0</v>
      </c>
      <c r="M323" s="192"/>
      <c r="N323" s="102">
        <f t="shared" si="20"/>
        <v>13.0878</v>
      </c>
    </row>
    <row r="324" spans="1:14" ht="15.9" customHeight="1" thickBot="1" x14ac:dyDescent="0.35">
      <c r="A324" s="63" t="s">
        <v>730</v>
      </c>
      <c r="B324" s="63">
        <v>6</v>
      </c>
      <c r="C324" s="63"/>
      <c r="D324" s="63" t="s">
        <v>1612</v>
      </c>
      <c r="E324" s="63" t="s">
        <v>1182</v>
      </c>
      <c r="F324" s="194">
        <v>30.767399999999999</v>
      </c>
      <c r="G324" s="194">
        <v>31.9755</v>
      </c>
      <c r="H324" s="76">
        <f t="shared" si="19"/>
        <v>1.2081000000000017</v>
      </c>
      <c r="I324" s="59"/>
      <c r="J324" s="46">
        <v>58.6</v>
      </c>
      <c r="K324" s="145"/>
      <c r="L324" s="166">
        <f t="shared" si="21"/>
        <v>0</v>
      </c>
      <c r="M324" s="192"/>
      <c r="N324" s="102">
        <f t="shared" si="20"/>
        <v>31.9755</v>
      </c>
    </row>
    <row r="325" spans="1:14" ht="16.2" thickBot="1" x14ac:dyDescent="0.35">
      <c r="A325" s="63" t="s">
        <v>731</v>
      </c>
      <c r="B325" s="63">
        <v>6</v>
      </c>
      <c r="C325" s="63"/>
      <c r="D325" s="63" t="s">
        <v>1613</v>
      </c>
      <c r="E325" s="63" t="s">
        <v>1182</v>
      </c>
      <c r="F325" s="194">
        <v>37.558799999999998</v>
      </c>
      <c r="G325" s="194">
        <v>38.981400000000001</v>
      </c>
      <c r="H325" s="76">
        <f t="shared" si="19"/>
        <v>1.4226000000000028</v>
      </c>
      <c r="I325" s="59"/>
      <c r="J325" s="144">
        <v>84</v>
      </c>
      <c r="K325" s="145"/>
      <c r="L325" s="166">
        <f t="shared" si="21"/>
        <v>0</v>
      </c>
      <c r="M325" s="192"/>
      <c r="N325" s="102">
        <f t="shared" si="20"/>
        <v>38.981400000000001</v>
      </c>
    </row>
    <row r="326" spans="1:14" ht="16.2" thickBot="1" x14ac:dyDescent="0.35">
      <c r="A326" s="63" t="s">
        <v>732</v>
      </c>
      <c r="B326" s="63">
        <v>6</v>
      </c>
      <c r="C326" s="63"/>
      <c r="D326" s="63" t="s">
        <v>1614</v>
      </c>
      <c r="E326" s="63" t="s">
        <v>1182</v>
      </c>
      <c r="F326" s="194">
        <v>26.241900000000001</v>
      </c>
      <c r="G326" s="194">
        <v>27.3842</v>
      </c>
      <c r="H326" s="76">
        <f t="shared" si="19"/>
        <v>1.1422999999999988</v>
      </c>
      <c r="I326" s="59"/>
      <c r="J326" s="2">
        <v>68.8</v>
      </c>
      <c r="K326" s="88"/>
      <c r="L326" s="102">
        <f t="shared" si="21"/>
        <v>0</v>
      </c>
      <c r="N326" s="102">
        <f t="shared" si="20"/>
        <v>27.3842</v>
      </c>
    </row>
    <row r="327" spans="1:14" ht="16.2" thickBot="1" x14ac:dyDescent="0.35">
      <c r="A327" s="80" t="s">
        <v>733</v>
      </c>
      <c r="B327" s="63">
        <v>6</v>
      </c>
      <c r="C327" s="80"/>
      <c r="D327" s="80" t="s">
        <v>1615</v>
      </c>
      <c r="E327" s="80" t="s">
        <v>1182</v>
      </c>
      <c r="F327" s="194">
        <v>16.952400000000001</v>
      </c>
      <c r="G327" s="194">
        <v>17.757100000000001</v>
      </c>
      <c r="H327" s="76">
        <f t="shared" si="19"/>
        <v>0.80470000000000041</v>
      </c>
      <c r="I327" s="59"/>
      <c r="J327" s="2">
        <v>37.5</v>
      </c>
      <c r="K327" s="88"/>
      <c r="L327" s="102">
        <f t="shared" si="21"/>
        <v>0</v>
      </c>
      <c r="N327" s="102">
        <f t="shared" si="20"/>
        <v>17.757100000000001</v>
      </c>
    </row>
    <row r="328" spans="1:14" ht="32.25" customHeight="1" thickBot="1" x14ac:dyDescent="0.35">
      <c r="A328" s="80" t="s">
        <v>734</v>
      </c>
      <c r="B328" s="63">
        <v>6</v>
      </c>
      <c r="C328" s="80"/>
      <c r="D328" s="80" t="s">
        <v>1616</v>
      </c>
      <c r="E328" s="80" t="s">
        <v>1182</v>
      </c>
      <c r="F328" s="194">
        <v>16.9589</v>
      </c>
      <c r="G328" s="194">
        <v>17.6144</v>
      </c>
      <c r="H328" s="76">
        <f t="shared" ref="H328:H391" si="22">G328-F328</f>
        <v>0.65549999999999997</v>
      </c>
      <c r="I328" s="59"/>
      <c r="J328" s="2">
        <v>58.3</v>
      </c>
      <c r="K328" s="88"/>
      <c r="L328" s="102">
        <f t="shared" si="21"/>
        <v>0</v>
      </c>
      <c r="N328" s="102">
        <f t="shared" si="20"/>
        <v>17.6144</v>
      </c>
    </row>
    <row r="329" spans="1:14" ht="16.2" thickBot="1" x14ac:dyDescent="0.35">
      <c r="A329" s="63" t="s">
        <v>735</v>
      </c>
      <c r="B329" s="63">
        <v>6</v>
      </c>
      <c r="C329" s="63"/>
      <c r="D329" s="63" t="s">
        <v>1617</v>
      </c>
      <c r="E329" s="63" t="s">
        <v>1182</v>
      </c>
      <c r="F329" s="194">
        <v>25.510899999999999</v>
      </c>
      <c r="G329" s="194">
        <v>26.517499999999998</v>
      </c>
      <c r="H329" s="76">
        <f t="shared" si="22"/>
        <v>1.0065999999999988</v>
      </c>
      <c r="I329" s="59"/>
      <c r="J329" s="46">
        <v>84.4</v>
      </c>
      <c r="K329" s="145"/>
      <c r="L329" s="102">
        <f t="shared" si="21"/>
        <v>0</v>
      </c>
      <c r="N329" s="102">
        <f t="shared" si="20"/>
        <v>26.517499999999998</v>
      </c>
    </row>
    <row r="330" spans="1:14" ht="16.2" thickBot="1" x14ac:dyDescent="0.35">
      <c r="A330" s="63" t="s">
        <v>736</v>
      </c>
      <c r="B330" s="63">
        <v>6</v>
      </c>
      <c r="C330" s="63"/>
      <c r="D330" s="63">
        <v>3461644</v>
      </c>
      <c r="E330" s="63"/>
      <c r="F330" s="194">
        <v>3.5585</v>
      </c>
      <c r="G330" s="194">
        <v>3.8757999999999999</v>
      </c>
      <c r="H330" s="76">
        <f t="shared" si="22"/>
        <v>0.31729999999999992</v>
      </c>
      <c r="I330" s="59"/>
      <c r="J330" s="144">
        <v>69</v>
      </c>
      <c r="K330" s="145"/>
      <c r="L330" s="166"/>
      <c r="M330" s="192"/>
      <c r="N330" s="102">
        <f t="shared" si="20"/>
        <v>3.8757999999999999</v>
      </c>
    </row>
    <row r="331" spans="1:14" ht="16.2" thickBot="1" x14ac:dyDescent="0.35">
      <c r="A331" s="63" t="s">
        <v>737</v>
      </c>
      <c r="B331" s="63">
        <v>6</v>
      </c>
      <c r="C331" s="63"/>
      <c r="D331" s="63" t="s">
        <v>1618</v>
      </c>
      <c r="E331" s="63" t="s">
        <v>1182</v>
      </c>
      <c r="F331" s="194">
        <v>7.2450999999999999</v>
      </c>
      <c r="G331" s="194">
        <v>7.4851000000000001</v>
      </c>
      <c r="H331" s="76">
        <f t="shared" si="22"/>
        <v>0.24000000000000021</v>
      </c>
      <c r="I331" s="59"/>
      <c r="J331" s="46">
        <v>37.799999999999997</v>
      </c>
      <c r="K331" s="145"/>
      <c r="L331" s="166" t="s">
        <v>2572</v>
      </c>
      <c r="M331" s="192"/>
      <c r="N331" s="102">
        <f t="shared" si="20"/>
        <v>7.4851000000000001</v>
      </c>
    </row>
    <row r="332" spans="1:14" ht="16.2" thickBot="1" x14ac:dyDescent="0.35">
      <c r="A332" s="63" t="s">
        <v>738</v>
      </c>
      <c r="B332" s="63">
        <v>6</v>
      </c>
      <c r="C332" s="63"/>
      <c r="D332" s="63" t="s">
        <v>1619</v>
      </c>
      <c r="E332" s="63" t="s">
        <v>1182</v>
      </c>
      <c r="F332" s="194">
        <v>24.740500000000001</v>
      </c>
      <c r="G332" s="194">
        <v>25.991900000000001</v>
      </c>
      <c r="H332" s="76">
        <f t="shared" si="22"/>
        <v>1.2514000000000003</v>
      </c>
      <c r="I332" s="59"/>
      <c r="J332" s="46">
        <v>58.2</v>
      </c>
      <c r="K332" s="145"/>
      <c r="L332" s="166"/>
      <c r="M332" s="192"/>
      <c r="N332" s="102">
        <f t="shared" si="20"/>
        <v>25.991900000000001</v>
      </c>
    </row>
    <row r="333" spans="1:14" ht="28.5" customHeight="1" thickBot="1" x14ac:dyDescent="0.35">
      <c r="A333" s="63" t="s">
        <v>739</v>
      </c>
      <c r="B333" s="63">
        <v>6</v>
      </c>
      <c r="C333" s="63"/>
      <c r="D333" s="63" t="s">
        <v>1620</v>
      </c>
      <c r="E333" s="63" t="s">
        <v>1182</v>
      </c>
      <c r="F333" s="194">
        <v>16.155000000000001</v>
      </c>
      <c r="G333" s="194">
        <v>16.409099999999999</v>
      </c>
      <c r="H333" s="76">
        <f t="shared" si="22"/>
        <v>0.25409999999999755</v>
      </c>
      <c r="I333" s="59"/>
      <c r="J333" s="46">
        <v>84.4</v>
      </c>
      <c r="K333" s="145"/>
      <c r="L333" s="166"/>
      <c r="M333" s="192"/>
      <c r="N333" s="102">
        <f t="shared" si="20"/>
        <v>16.409099999999999</v>
      </c>
    </row>
    <row r="334" spans="1:14" ht="28.5" customHeight="1" thickBot="1" x14ac:dyDescent="0.35">
      <c r="A334" s="80" t="s">
        <v>745</v>
      </c>
      <c r="B334" s="63">
        <v>6</v>
      </c>
      <c r="C334" s="80"/>
      <c r="D334" s="80" t="s">
        <v>1621</v>
      </c>
      <c r="E334" s="80" t="s">
        <v>1182</v>
      </c>
      <c r="F334" s="194">
        <v>26.2851</v>
      </c>
      <c r="G334" s="194">
        <v>27.4282</v>
      </c>
      <c r="H334" s="76">
        <f t="shared" si="22"/>
        <v>1.1431000000000004</v>
      </c>
      <c r="I334" s="59"/>
      <c r="J334" s="46">
        <v>68.900000000000006</v>
      </c>
      <c r="K334" s="145"/>
      <c r="L334" s="102">
        <f t="shared" ref="L334:L392" si="23">-K334</f>
        <v>0</v>
      </c>
      <c r="N334" s="102">
        <f t="shared" si="20"/>
        <v>27.4282</v>
      </c>
    </row>
    <row r="335" spans="1:14" ht="30.75" customHeight="1" thickBot="1" x14ac:dyDescent="0.35">
      <c r="A335" s="80" t="s">
        <v>748</v>
      </c>
      <c r="B335" s="63">
        <v>6</v>
      </c>
      <c r="C335" s="80"/>
      <c r="D335" s="80" t="s">
        <v>1622</v>
      </c>
      <c r="E335" s="80" t="s">
        <v>1182</v>
      </c>
      <c r="F335" s="194">
        <v>14.5512</v>
      </c>
      <c r="G335" s="194">
        <v>15.0253</v>
      </c>
      <c r="H335" s="76">
        <f t="shared" si="22"/>
        <v>0.47409999999999997</v>
      </c>
      <c r="I335" s="59"/>
      <c r="J335" s="46">
        <v>37.799999999999997</v>
      </c>
      <c r="K335" s="145"/>
      <c r="L335" s="102">
        <f t="shared" si="23"/>
        <v>0</v>
      </c>
      <c r="N335" s="102">
        <f t="shared" si="20"/>
        <v>15.0253</v>
      </c>
    </row>
    <row r="336" spans="1:14" ht="16.2" thickBot="1" x14ac:dyDescent="0.35">
      <c r="A336" s="80" t="s">
        <v>750</v>
      </c>
      <c r="B336" s="63">
        <v>6</v>
      </c>
      <c r="C336" s="80"/>
      <c r="D336" s="80" t="s">
        <v>1623</v>
      </c>
      <c r="E336" s="80" t="s">
        <v>1182</v>
      </c>
      <c r="F336" s="194">
        <v>16.2135</v>
      </c>
      <c r="G336" s="194">
        <v>16.399000000000001</v>
      </c>
      <c r="H336" s="76">
        <f t="shared" si="22"/>
        <v>0.18550000000000111</v>
      </c>
      <c r="I336" s="59"/>
      <c r="J336" s="46">
        <v>58.1</v>
      </c>
      <c r="K336" s="145"/>
      <c r="L336" s="102">
        <f t="shared" si="23"/>
        <v>0</v>
      </c>
      <c r="N336" s="102">
        <f t="shared" ref="N336:N399" si="24">G336</f>
        <v>16.399000000000001</v>
      </c>
    </row>
    <row r="337" spans="1:14" ht="27" customHeight="1" thickBot="1" x14ac:dyDescent="0.35">
      <c r="A337" s="80" t="s">
        <v>751</v>
      </c>
      <c r="B337" s="63">
        <v>6</v>
      </c>
      <c r="C337" s="80"/>
      <c r="D337" s="80" t="s">
        <v>1624</v>
      </c>
      <c r="E337" s="80" t="s">
        <v>1182</v>
      </c>
      <c r="F337" s="194">
        <v>29.554099999999998</v>
      </c>
      <c r="G337" s="194">
        <v>31.145700000000001</v>
      </c>
      <c r="H337" s="76">
        <f t="shared" si="22"/>
        <v>1.5916000000000032</v>
      </c>
      <c r="I337" s="59"/>
      <c r="J337" s="46">
        <v>84.4</v>
      </c>
      <c r="K337" s="145"/>
      <c r="L337" s="102">
        <f t="shared" si="23"/>
        <v>0</v>
      </c>
      <c r="N337" s="102">
        <f t="shared" si="24"/>
        <v>31.145700000000001</v>
      </c>
    </row>
    <row r="338" spans="1:14" ht="26.25" customHeight="1" thickBot="1" x14ac:dyDescent="0.35">
      <c r="A338" s="80" t="s">
        <v>753</v>
      </c>
      <c r="B338" s="63">
        <v>6</v>
      </c>
      <c r="C338" s="80"/>
      <c r="D338" s="80" t="s">
        <v>1625</v>
      </c>
      <c r="E338" s="80" t="s">
        <v>1182</v>
      </c>
      <c r="F338" s="194">
        <v>16.881599999999999</v>
      </c>
      <c r="G338" s="194">
        <v>17.447800000000001</v>
      </c>
      <c r="H338" s="76">
        <f t="shared" si="22"/>
        <v>0.56620000000000203</v>
      </c>
      <c r="I338" s="59"/>
      <c r="J338" s="46">
        <v>69.2</v>
      </c>
      <c r="K338" s="145"/>
      <c r="L338" s="102">
        <f t="shared" si="23"/>
        <v>0</v>
      </c>
      <c r="M338" s="306"/>
      <c r="N338" s="102">
        <f t="shared" si="24"/>
        <v>17.447800000000001</v>
      </c>
    </row>
    <row r="339" spans="1:14" ht="16.2" thickBot="1" x14ac:dyDescent="0.35">
      <c r="A339" s="80" t="s">
        <v>757</v>
      </c>
      <c r="B339" s="63">
        <v>6</v>
      </c>
      <c r="C339" s="80"/>
      <c r="D339" s="80" t="s">
        <v>1626</v>
      </c>
      <c r="E339" s="80" t="s">
        <v>1182</v>
      </c>
      <c r="F339" s="194">
        <v>13.5365</v>
      </c>
      <c r="G339" s="194">
        <v>14.245200000000001</v>
      </c>
      <c r="H339" s="76">
        <f t="shared" si="22"/>
        <v>0.70870000000000033</v>
      </c>
      <c r="I339" s="59"/>
      <c r="J339" s="46">
        <v>37.700000000000003</v>
      </c>
      <c r="K339" s="145"/>
      <c r="L339" s="102">
        <f t="shared" si="23"/>
        <v>0</v>
      </c>
      <c r="M339" s="306"/>
      <c r="N339" s="102">
        <f t="shared" si="24"/>
        <v>14.245200000000001</v>
      </c>
    </row>
    <row r="340" spans="1:14" ht="27.75" customHeight="1" thickBot="1" x14ac:dyDescent="0.35">
      <c r="A340" s="80" t="s">
        <v>758</v>
      </c>
      <c r="B340" s="63">
        <v>6</v>
      </c>
      <c r="C340" s="80"/>
      <c r="D340" s="80" t="s">
        <v>1627</v>
      </c>
      <c r="E340" s="80" t="s">
        <v>1182</v>
      </c>
      <c r="F340" s="194">
        <v>15.8012</v>
      </c>
      <c r="G340" s="194">
        <v>16.335799999999999</v>
      </c>
      <c r="H340" s="76">
        <f t="shared" si="22"/>
        <v>0.5345999999999993</v>
      </c>
      <c r="I340" s="59"/>
      <c r="J340" s="2">
        <v>58.2</v>
      </c>
      <c r="K340" s="88"/>
      <c r="L340" s="102">
        <f t="shared" si="23"/>
        <v>0</v>
      </c>
      <c r="M340" s="306"/>
      <c r="N340" s="102">
        <f t="shared" si="24"/>
        <v>16.335799999999999</v>
      </c>
    </row>
    <row r="341" spans="1:14" ht="24" customHeight="1" thickBot="1" x14ac:dyDescent="0.35">
      <c r="A341" s="80" t="s">
        <v>760</v>
      </c>
      <c r="B341" s="63">
        <v>6</v>
      </c>
      <c r="C341" s="80"/>
      <c r="D341" s="80" t="s">
        <v>1628</v>
      </c>
      <c r="E341" s="80" t="s">
        <v>1182</v>
      </c>
      <c r="F341" s="194">
        <v>10.244</v>
      </c>
      <c r="G341" s="194">
        <v>10.446199999999999</v>
      </c>
      <c r="H341" s="76">
        <f t="shared" si="22"/>
        <v>0.20219999999999949</v>
      </c>
      <c r="I341" s="59"/>
      <c r="J341" s="2">
        <v>83.9</v>
      </c>
      <c r="K341" s="88"/>
      <c r="L341" s="102">
        <f t="shared" si="23"/>
        <v>0</v>
      </c>
      <c r="M341" s="306"/>
      <c r="N341" s="102">
        <f t="shared" si="24"/>
        <v>10.446199999999999</v>
      </c>
    </row>
    <row r="342" spans="1:14" ht="29.25" customHeight="1" thickBot="1" x14ac:dyDescent="0.35">
      <c r="A342" s="80" t="s">
        <v>762</v>
      </c>
      <c r="B342" s="63">
        <v>6</v>
      </c>
      <c r="C342" s="80"/>
      <c r="D342" s="80" t="s">
        <v>1629</v>
      </c>
      <c r="E342" s="80" t="s">
        <v>1182</v>
      </c>
      <c r="F342" s="194">
        <v>22.803799999999999</v>
      </c>
      <c r="G342" s="194">
        <v>23.6739</v>
      </c>
      <c r="H342" s="76">
        <f t="shared" si="22"/>
        <v>0.87010000000000076</v>
      </c>
      <c r="I342" s="59"/>
      <c r="J342" s="2">
        <v>68.900000000000006</v>
      </c>
      <c r="K342" s="88"/>
      <c r="L342" s="102">
        <f t="shared" si="23"/>
        <v>0</v>
      </c>
      <c r="N342" s="102">
        <f t="shared" si="24"/>
        <v>23.6739</v>
      </c>
    </row>
    <row r="343" spans="1:14" ht="26.25" customHeight="1" thickBot="1" x14ac:dyDescent="0.35">
      <c r="A343" s="80" t="s">
        <v>764</v>
      </c>
      <c r="B343" s="63">
        <v>6</v>
      </c>
      <c r="C343" s="80"/>
      <c r="D343" s="80" t="s">
        <v>1630</v>
      </c>
      <c r="E343" s="80" t="s">
        <v>1182</v>
      </c>
      <c r="F343" s="194">
        <v>10.3605</v>
      </c>
      <c r="G343" s="194">
        <v>10.644</v>
      </c>
      <c r="H343" s="76">
        <f t="shared" si="22"/>
        <v>0.28350000000000009</v>
      </c>
      <c r="I343" s="59"/>
      <c r="J343" s="2">
        <v>37.700000000000003</v>
      </c>
      <c r="K343" s="88"/>
      <c r="L343" s="102">
        <f t="shared" si="23"/>
        <v>0</v>
      </c>
      <c r="N343" s="102">
        <f t="shared" si="24"/>
        <v>10.644</v>
      </c>
    </row>
    <row r="344" spans="1:14" ht="27.75" customHeight="1" thickBot="1" x14ac:dyDescent="0.35">
      <c r="A344" s="80" t="s">
        <v>766</v>
      </c>
      <c r="B344" s="63">
        <v>6</v>
      </c>
      <c r="C344" s="80"/>
      <c r="D344" s="80" t="s">
        <v>1631</v>
      </c>
      <c r="E344" s="80" t="s">
        <v>1182</v>
      </c>
      <c r="F344" s="194">
        <v>22.693999999999999</v>
      </c>
      <c r="G344" s="194">
        <v>23.595600000000001</v>
      </c>
      <c r="H344" s="76">
        <f t="shared" si="22"/>
        <v>0.90160000000000196</v>
      </c>
      <c r="I344" s="59"/>
      <c r="J344" s="2">
        <v>58.3</v>
      </c>
      <c r="K344" s="88"/>
      <c r="L344" s="102">
        <f t="shared" si="23"/>
        <v>0</v>
      </c>
      <c r="N344" s="102">
        <f t="shared" si="24"/>
        <v>23.595600000000001</v>
      </c>
    </row>
    <row r="345" spans="1:14" ht="25.5" customHeight="1" thickBot="1" x14ac:dyDescent="0.35">
      <c r="A345" s="80" t="s">
        <v>768</v>
      </c>
      <c r="B345" s="63">
        <v>6</v>
      </c>
      <c r="C345" s="80"/>
      <c r="D345" s="80" t="s">
        <v>1632</v>
      </c>
      <c r="E345" s="80" t="s">
        <v>1182</v>
      </c>
      <c r="F345" s="194">
        <v>22.834800000000001</v>
      </c>
      <c r="G345" s="194">
        <v>23.7531</v>
      </c>
      <c r="H345" s="76">
        <f t="shared" si="22"/>
        <v>0.91829999999999856</v>
      </c>
      <c r="I345" s="59"/>
      <c r="J345" s="2">
        <v>84.3</v>
      </c>
      <c r="K345" s="88"/>
      <c r="L345" s="102">
        <f t="shared" si="23"/>
        <v>0</v>
      </c>
      <c r="N345" s="102">
        <f t="shared" si="24"/>
        <v>23.7531</v>
      </c>
    </row>
    <row r="346" spans="1:14" ht="16.2" thickBot="1" x14ac:dyDescent="0.35">
      <c r="A346" s="80" t="s">
        <v>774</v>
      </c>
      <c r="B346" s="63">
        <v>6</v>
      </c>
      <c r="C346" s="80"/>
      <c r="D346" s="80" t="s">
        <v>1633</v>
      </c>
      <c r="E346" s="80" t="s">
        <v>1182</v>
      </c>
      <c r="F346" s="196">
        <v>23.161899999999999</v>
      </c>
      <c r="G346" s="196">
        <v>24.139199999999999</v>
      </c>
      <c r="H346" s="76">
        <f t="shared" si="22"/>
        <v>0.97729999999999961</v>
      </c>
      <c r="I346" s="59"/>
      <c r="J346" s="2">
        <v>68.7</v>
      </c>
      <c r="K346" s="88"/>
      <c r="L346" s="102">
        <f t="shared" si="23"/>
        <v>0</v>
      </c>
      <c r="N346" s="102">
        <f t="shared" si="24"/>
        <v>24.139199999999999</v>
      </c>
    </row>
    <row r="347" spans="1:14" ht="16.2" thickBot="1" x14ac:dyDescent="0.35">
      <c r="A347" s="80" t="s">
        <v>775</v>
      </c>
      <c r="B347" s="63">
        <v>6</v>
      </c>
      <c r="C347" s="80"/>
      <c r="D347" s="80" t="s">
        <v>1634</v>
      </c>
      <c r="E347" s="80" t="s">
        <v>1182</v>
      </c>
      <c r="F347" s="194">
        <v>16.273099999999999</v>
      </c>
      <c r="G347" s="194">
        <v>17.024899999999999</v>
      </c>
      <c r="H347" s="76">
        <f t="shared" si="22"/>
        <v>0.75179999999999936</v>
      </c>
      <c r="I347" s="59"/>
      <c r="J347" s="2">
        <v>37.700000000000003</v>
      </c>
      <c r="K347" s="88"/>
      <c r="L347" s="102">
        <f t="shared" si="23"/>
        <v>0</v>
      </c>
      <c r="N347" s="102">
        <f t="shared" si="24"/>
        <v>17.024899999999999</v>
      </c>
    </row>
    <row r="348" spans="1:14" ht="29.25" customHeight="1" thickBot="1" x14ac:dyDescent="0.35">
      <c r="A348" s="80" t="s">
        <v>776</v>
      </c>
      <c r="B348" s="63">
        <v>6</v>
      </c>
      <c r="C348" s="80"/>
      <c r="D348" s="80" t="s">
        <v>1635</v>
      </c>
      <c r="E348" s="80" t="s">
        <v>1182</v>
      </c>
      <c r="F348" s="194">
        <v>16.3127</v>
      </c>
      <c r="G348" s="194">
        <v>16.341100000000001</v>
      </c>
      <c r="H348" s="76">
        <f t="shared" si="22"/>
        <v>2.8400000000001313E-2</v>
      </c>
      <c r="I348" s="59"/>
      <c r="J348" s="2">
        <v>58.1</v>
      </c>
      <c r="K348" s="88"/>
      <c r="L348" s="102">
        <f t="shared" si="23"/>
        <v>0</v>
      </c>
      <c r="N348" s="102">
        <f t="shared" si="24"/>
        <v>16.341100000000001</v>
      </c>
    </row>
    <row r="349" spans="1:14" ht="16.2" thickBot="1" x14ac:dyDescent="0.35">
      <c r="A349" s="80" t="s">
        <v>778</v>
      </c>
      <c r="B349" s="63">
        <v>6</v>
      </c>
      <c r="C349" s="80"/>
      <c r="D349" s="80" t="s">
        <v>1636</v>
      </c>
      <c r="E349" s="80" t="s">
        <v>1182</v>
      </c>
      <c r="F349" s="194">
        <v>14.870900000000001</v>
      </c>
      <c r="G349" s="194">
        <v>15.3811</v>
      </c>
      <c r="H349" s="76">
        <f t="shared" si="22"/>
        <v>0.51019999999999932</v>
      </c>
      <c r="I349" s="59"/>
      <c r="J349" s="2">
        <v>40.4</v>
      </c>
      <c r="K349" s="88"/>
      <c r="L349" s="102">
        <f t="shared" si="23"/>
        <v>0</v>
      </c>
      <c r="N349" s="102">
        <f t="shared" si="24"/>
        <v>15.3811</v>
      </c>
    </row>
    <row r="350" spans="1:14" ht="16.2" thickBot="1" x14ac:dyDescent="0.35">
      <c r="A350" s="80" t="s">
        <v>781</v>
      </c>
      <c r="B350" s="63">
        <v>6</v>
      </c>
      <c r="C350" s="80"/>
      <c r="D350" s="80" t="s">
        <v>1637</v>
      </c>
      <c r="E350" s="80" t="s">
        <v>1182</v>
      </c>
      <c r="F350" s="194">
        <v>18.845099999999999</v>
      </c>
      <c r="G350" s="194">
        <v>19.700299999999999</v>
      </c>
      <c r="H350" s="76">
        <f t="shared" si="22"/>
        <v>0.85519999999999996</v>
      </c>
      <c r="I350" s="59"/>
      <c r="J350" s="2">
        <v>38.9</v>
      </c>
      <c r="K350" s="88"/>
      <c r="L350" s="102">
        <f t="shared" si="23"/>
        <v>0</v>
      </c>
      <c r="N350" s="102">
        <f t="shared" si="24"/>
        <v>19.700299999999999</v>
      </c>
    </row>
    <row r="351" spans="1:14" ht="27.75" customHeight="1" thickBot="1" x14ac:dyDescent="0.35">
      <c r="A351" s="80" t="s">
        <v>785</v>
      </c>
      <c r="B351" s="63">
        <v>6</v>
      </c>
      <c r="C351" s="80"/>
      <c r="D351" s="80" t="s">
        <v>1638</v>
      </c>
      <c r="E351" s="80" t="s">
        <v>1182</v>
      </c>
      <c r="F351" s="194">
        <v>12</v>
      </c>
      <c r="G351" s="194">
        <v>12.2888</v>
      </c>
      <c r="H351" s="76">
        <f t="shared" si="22"/>
        <v>0.28880000000000017</v>
      </c>
      <c r="I351" s="59"/>
      <c r="J351" s="2">
        <v>68.5</v>
      </c>
      <c r="K351" s="88"/>
      <c r="L351" s="102">
        <f t="shared" si="23"/>
        <v>0</v>
      </c>
      <c r="M351" s="103">
        <f>L351*F537</f>
        <v>0</v>
      </c>
      <c r="N351" s="102">
        <f t="shared" si="24"/>
        <v>12.2888</v>
      </c>
    </row>
    <row r="352" spans="1:14" ht="16.2" thickBot="1" x14ac:dyDescent="0.35">
      <c r="A352" s="80" t="s">
        <v>786</v>
      </c>
      <c r="B352" s="63">
        <v>6</v>
      </c>
      <c r="C352" s="80"/>
      <c r="D352" s="80" t="s">
        <v>1639</v>
      </c>
      <c r="E352" s="80" t="s">
        <v>1182</v>
      </c>
      <c r="F352" s="194">
        <v>13.5122</v>
      </c>
      <c r="G352" s="194">
        <v>13.9976</v>
      </c>
      <c r="H352" s="76">
        <f t="shared" si="22"/>
        <v>0.48540000000000028</v>
      </c>
      <c r="I352" s="59"/>
      <c r="J352" s="2">
        <v>37.799999999999997</v>
      </c>
      <c r="K352" s="88"/>
      <c r="L352" s="102">
        <f t="shared" si="23"/>
        <v>0</v>
      </c>
      <c r="N352" s="102">
        <f t="shared" si="24"/>
        <v>13.9976</v>
      </c>
    </row>
    <row r="353" spans="1:14" ht="24" customHeight="1" thickBot="1" x14ac:dyDescent="0.35">
      <c r="A353" s="63" t="s">
        <v>788</v>
      </c>
      <c r="B353" s="63">
        <v>6</v>
      </c>
      <c r="C353" s="63"/>
      <c r="D353" s="63" t="s">
        <v>1640</v>
      </c>
      <c r="E353" s="63" t="s">
        <v>1182</v>
      </c>
      <c r="F353" s="194">
        <v>17.297599999999999</v>
      </c>
      <c r="G353" s="194">
        <v>18.010999999999999</v>
      </c>
      <c r="H353" s="76">
        <f t="shared" si="22"/>
        <v>0.71340000000000003</v>
      </c>
      <c r="I353" s="59"/>
      <c r="J353" s="46">
        <v>58.1</v>
      </c>
      <c r="K353" s="145"/>
      <c r="L353" s="166">
        <f t="shared" si="23"/>
        <v>0</v>
      </c>
      <c r="M353" s="64"/>
      <c r="N353" s="102">
        <f t="shared" si="24"/>
        <v>18.010999999999999</v>
      </c>
    </row>
    <row r="354" spans="1:14" ht="16.2" thickBot="1" x14ac:dyDescent="0.35">
      <c r="A354" s="80" t="s">
        <v>789</v>
      </c>
      <c r="B354" s="63">
        <v>6</v>
      </c>
      <c r="C354" s="80"/>
      <c r="D354" s="80" t="s">
        <v>1641</v>
      </c>
      <c r="E354" s="80" t="s">
        <v>1182</v>
      </c>
      <c r="F354" s="76">
        <v>4.7088999999999999</v>
      </c>
      <c r="G354" s="76">
        <v>4.7796000000000003</v>
      </c>
      <c r="H354" s="76">
        <f t="shared" si="22"/>
        <v>7.0700000000000429E-2</v>
      </c>
      <c r="I354" s="59"/>
      <c r="J354" s="2">
        <v>40.299999999999997</v>
      </c>
      <c r="K354" s="88"/>
      <c r="L354" s="102">
        <f t="shared" si="23"/>
        <v>0</v>
      </c>
      <c r="M354" s="103">
        <f>L354*F537</f>
        <v>0</v>
      </c>
      <c r="N354" s="102">
        <f t="shared" si="24"/>
        <v>4.7796000000000003</v>
      </c>
    </row>
    <row r="355" spans="1:14" ht="16.2" thickBot="1" x14ac:dyDescent="0.35">
      <c r="A355" s="80" t="s">
        <v>790</v>
      </c>
      <c r="B355" s="63">
        <v>6</v>
      </c>
      <c r="C355" s="80"/>
      <c r="D355" s="80" t="s">
        <v>1642</v>
      </c>
      <c r="E355" s="80" t="s">
        <v>1182</v>
      </c>
      <c r="F355" s="194">
        <v>15.6869</v>
      </c>
      <c r="G355" s="194">
        <v>16.530100000000001</v>
      </c>
      <c r="H355" s="76">
        <f t="shared" si="22"/>
        <v>0.84320000000000128</v>
      </c>
      <c r="I355" s="59"/>
      <c r="J355" s="45">
        <v>39</v>
      </c>
      <c r="K355" s="88"/>
      <c r="L355" s="102">
        <f t="shared" si="23"/>
        <v>0</v>
      </c>
      <c r="N355" s="102">
        <f t="shared" si="24"/>
        <v>16.530100000000001</v>
      </c>
    </row>
    <row r="356" spans="1:14" ht="16.2" thickBot="1" x14ac:dyDescent="0.35">
      <c r="A356" s="80" t="s">
        <v>794</v>
      </c>
      <c r="B356" s="63">
        <v>6</v>
      </c>
      <c r="C356" s="80"/>
      <c r="D356" s="80" t="s">
        <v>1643</v>
      </c>
      <c r="E356" s="80" t="s">
        <v>1182</v>
      </c>
      <c r="F356" s="194">
        <v>24.409700000000001</v>
      </c>
      <c r="G356" s="194">
        <v>25.468800000000002</v>
      </c>
      <c r="H356" s="76">
        <f t="shared" si="22"/>
        <v>1.0591000000000008</v>
      </c>
      <c r="I356" s="59"/>
      <c r="J356" s="2">
        <v>68.7</v>
      </c>
      <c r="K356" s="88"/>
      <c r="L356" s="102">
        <f t="shared" si="23"/>
        <v>0</v>
      </c>
      <c r="N356" s="102">
        <f t="shared" si="24"/>
        <v>25.468800000000002</v>
      </c>
    </row>
    <row r="357" spans="1:14" ht="29.25" customHeight="1" thickBot="1" x14ac:dyDescent="0.35">
      <c r="A357" s="63" t="s">
        <v>798</v>
      </c>
      <c r="B357" s="63">
        <v>6</v>
      </c>
      <c r="C357" s="63"/>
      <c r="D357" s="63" t="s">
        <v>1644</v>
      </c>
      <c r="E357" s="63" t="s">
        <v>1182</v>
      </c>
      <c r="F357" s="194">
        <v>17.3491</v>
      </c>
      <c r="G357" s="194">
        <v>18.150200000000002</v>
      </c>
      <c r="H357" s="76">
        <f t="shared" si="22"/>
        <v>0.8011000000000017</v>
      </c>
      <c r="I357" s="59"/>
      <c r="J357" s="46">
        <v>37.9</v>
      </c>
      <c r="K357" s="145"/>
      <c r="L357" s="166">
        <f t="shared" si="23"/>
        <v>0</v>
      </c>
      <c r="M357" s="193"/>
      <c r="N357" s="102">
        <f t="shared" si="24"/>
        <v>18.150200000000002</v>
      </c>
    </row>
    <row r="358" spans="1:14" ht="30" customHeight="1" thickBot="1" x14ac:dyDescent="0.35">
      <c r="A358" s="63" t="s">
        <v>800</v>
      </c>
      <c r="B358" s="63">
        <v>6</v>
      </c>
      <c r="C358" s="63"/>
      <c r="D358" s="63" t="s">
        <v>1645</v>
      </c>
      <c r="E358" s="63" t="s">
        <v>1182</v>
      </c>
      <c r="F358" s="195">
        <v>14.2643</v>
      </c>
      <c r="G358" s="195">
        <v>14.7677</v>
      </c>
      <c r="H358" s="76">
        <f t="shared" si="22"/>
        <v>0.50339999999999918</v>
      </c>
      <c r="I358" s="59"/>
      <c r="J358" s="46">
        <v>58.1</v>
      </c>
      <c r="K358" s="145"/>
      <c r="L358" s="166">
        <f t="shared" si="23"/>
        <v>0</v>
      </c>
      <c r="M358" s="192"/>
      <c r="N358" s="102">
        <f t="shared" si="24"/>
        <v>14.7677</v>
      </c>
    </row>
    <row r="359" spans="1:14" ht="16.2" thickBot="1" x14ac:dyDescent="0.35">
      <c r="A359" s="63" t="s">
        <v>801</v>
      </c>
      <c r="B359" s="63">
        <v>6</v>
      </c>
      <c r="C359" s="63"/>
      <c r="D359" s="63" t="s">
        <v>1646</v>
      </c>
      <c r="E359" s="63" t="s">
        <v>1182</v>
      </c>
      <c r="F359" s="194">
        <v>19.3568</v>
      </c>
      <c r="G359" s="194">
        <v>20.1907</v>
      </c>
      <c r="H359" s="76">
        <f t="shared" si="22"/>
        <v>0.83389999999999986</v>
      </c>
      <c r="I359" s="59"/>
      <c r="J359" s="46">
        <v>40.4</v>
      </c>
      <c r="K359" s="145"/>
      <c r="L359" s="166">
        <f t="shared" si="23"/>
        <v>0</v>
      </c>
      <c r="M359" s="64"/>
      <c r="N359" s="102">
        <f t="shared" si="24"/>
        <v>20.1907</v>
      </c>
    </row>
    <row r="360" spans="1:14" ht="16.2" thickBot="1" x14ac:dyDescent="0.35">
      <c r="A360" s="63" t="s">
        <v>802</v>
      </c>
      <c r="B360" s="63">
        <v>6</v>
      </c>
      <c r="C360" s="63"/>
      <c r="D360" s="63" t="s">
        <v>1647</v>
      </c>
      <c r="E360" s="63" t="s">
        <v>1182</v>
      </c>
      <c r="F360" s="194">
        <v>13.0504</v>
      </c>
      <c r="G360" s="194">
        <v>13.4329</v>
      </c>
      <c r="H360" s="76">
        <f t="shared" si="22"/>
        <v>0.38250000000000028</v>
      </c>
      <c r="I360" s="59"/>
      <c r="J360" s="46">
        <v>39.1</v>
      </c>
      <c r="K360" s="145"/>
      <c r="L360" s="166"/>
      <c r="M360" s="64"/>
      <c r="N360" s="102">
        <f t="shared" si="24"/>
        <v>13.4329</v>
      </c>
    </row>
    <row r="361" spans="1:14" ht="16.2" thickBot="1" x14ac:dyDescent="0.35">
      <c r="A361" s="63" t="s">
        <v>803</v>
      </c>
      <c r="B361" s="63">
        <v>6</v>
      </c>
      <c r="C361" s="63"/>
      <c r="D361" s="63" t="s">
        <v>1648</v>
      </c>
      <c r="E361" s="63" t="s">
        <v>1182</v>
      </c>
      <c r="F361" s="194">
        <v>14.916399999999999</v>
      </c>
      <c r="G361" s="194">
        <v>15.482200000000001</v>
      </c>
      <c r="H361" s="76">
        <f t="shared" si="22"/>
        <v>0.56580000000000119</v>
      </c>
      <c r="I361" s="59"/>
      <c r="J361" s="46">
        <v>68.599999999999994</v>
      </c>
      <c r="K361" s="145"/>
      <c r="L361" s="166">
        <f t="shared" si="23"/>
        <v>0</v>
      </c>
      <c r="M361" s="197">
        <f>L361*F537</f>
        <v>0</v>
      </c>
      <c r="N361" s="102">
        <f t="shared" si="24"/>
        <v>15.482200000000001</v>
      </c>
    </row>
    <row r="362" spans="1:14" ht="27" customHeight="1" thickBot="1" x14ac:dyDescent="0.35">
      <c r="A362" s="63" t="s">
        <v>804</v>
      </c>
      <c r="B362" s="63">
        <v>6</v>
      </c>
      <c r="C362" s="63"/>
      <c r="D362" s="63" t="s">
        <v>1649</v>
      </c>
      <c r="E362" s="63" t="s">
        <v>1182</v>
      </c>
      <c r="F362" s="194">
        <v>13.3476</v>
      </c>
      <c r="G362" s="194">
        <v>13.928699999999999</v>
      </c>
      <c r="H362" s="76">
        <f t="shared" si="22"/>
        <v>0.58109999999999928</v>
      </c>
      <c r="I362" s="59"/>
      <c r="J362" s="46">
        <v>37.700000000000003</v>
      </c>
      <c r="K362" s="145"/>
      <c r="L362" s="166">
        <f t="shared" si="23"/>
        <v>0</v>
      </c>
      <c r="M362" s="64"/>
      <c r="N362" s="102">
        <f t="shared" si="24"/>
        <v>13.928699999999999</v>
      </c>
    </row>
    <row r="363" spans="1:14" ht="16.2" thickBot="1" x14ac:dyDescent="0.35">
      <c r="A363" s="63" t="s">
        <v>808</v>
      </c>
      <c r="B363" s="63">
        <v>6</v>
      </c>
      <c r="C363" s="63"/>
      <c r="D363" s="63" t="s">
        <v>1650</v>
      </c>
      <c r="E363" s="63" t="s">
        <v>1182</v>
      </c>
      <c r="F363" s="194">
        <v>21.986499999999999</v>
      </c>
      <c r="G363" s="194">
        <v>22.8126</v>
      </c>
      <c r="H363" s="76">
        <f t="shared" si="22"/>
        <v>0.82610000000000028</v>
      </c>
      <c r="I363" s="59"/>
      <c r="J363" s="46">
        <v>58.1</v>
      </c>
      <c r="K363" s="145"/>
      <c r="L363" s="166">
        <f t="shared" si="23"/>
        <v>0</v>
      </c>
      <c r="M363" s="64"/>
      <c r="N363" s="102">
        <f t="shared" si="24"/>
        <v>22.8126</v>
      </c>
    </row>
    <row r="364" spans="1:14" ht="21" customHeight="1" thickBot="1" x14ac:dyDescent="0.35">
      <c r="A364" s="63" t="s">
        <v>809</v>
      </c>
      <c r="B364" s="63">
        <v>6</v>
      </c>
      <c r="C364" s="63"/>
      <c r="D364" s="63" t="s">
        <v>1651</v>
      </c>
      <c r="E364" s="63" t="s">
        <v>1182</v>
      </c>
      <c r="F364" s="194">
        <v>16.842300000000002</v>
      </c>
      <c r="G364" s="194">
        <v>17.591200000000001</v>
      </c>
      <c r="H364" s="76">
        <f t="shared" si="22"/>
        <v>0.74889999999999901</v>
      </c>
      <c r="I364" s="59"/>
      <c r="J364" s="46">
        <v>40.5</v>
      </c>
      <c r="K364" s="145"/>
      <c r="L364" s="166">
        <f t="shared" si="23"/>
        <v>0</v>
      </c>
      <c r="M364" s="64"/>
      <c r="N364" s="102">
        <f t="shared" si="24"/>
        <v>17.591200000000001</v>
      </c>
    </row>
    <row r="365" spans="1:14" ht="24.75" customHeight="1" thickBot="1" x14ac:dyDescent="0.35">
      <c r="A365" s="63" t="s">
        <v>811</v>
      </c>
      <c r="B365" s="63">
        <v>6</v>
      </c>
      <c r="C365" s="63"/>
      <c r="D365" s="63" t="s">
        <v>1652</v>
      </c>
      <c r="E365" s="63" t="s">
        <v>1182</v>
      </c>
      <c r="F365" s="194">
        <v>16.313300000000002</v>
      </c>
      <c r="G365" s="194">
        <v>16.9786</v>
      </c>
      <c r="H365" s="76">
        <f t="shared" si="22"/>
        <v>0.66529999999999845</v>
      </c>
      <c r="I365" s="59"/>
      <c r="J365" s="46">
        <v>39.1</v>
      </c>
      <c r="K365" s="145"/>
      <c r="L365" s="166">
        <f t="shared" si="23"/>
        <v>0</v>
      </c>
      <c r="M365" s="64"/>
      <c r="N365" s="102">
        <f t="shared" si="24"/>
        <v>16.9786</v>
      </c>
    </row>
    <row r="366" spans="1:14" ht="16.2" thickBot="1" x14ac:dyDescent="0.35">
      <c r="A366" s="63" t="s">
        <v>815</v>
      </c>
      <c r="B366" s="63">
        <v>6</v>
      </c>
      <c r="C366" s="63"/>
      <c r="D366" s="63" t="s">
        <v>1653</v>
      </c>
      <c r="E366" s="63" t="s">
        <v>1182</v>
      </c>
      <c r="F366" s="194">
        <v>27.200500000000002</v>
      </c>
      <c r="G366" s="194">
        <v>28.369499999999999</v>
      </c>
      <c r="H366" s="76">
        <f t="shared" si="22"/>
        <v>1.1689999999999969</v>
      </c>
      <c r="I366" s="59"/>
      <c r="J366" s="46">
        <v>68.8</v>
      </c>
      <c r="K366" s="145"/>
      <c r="L366" s="166">
        <f t="shared" si="23"/>
        <v>0</v>
      </c>
      <c r="M366" s="64"/>
      <c r="N366" s="102">
        <f t="shared" si="24"/>
        <v>28.369499999999999</v>
      </c>
    </row>
    <row r="367" spans="1:14" ht="29.25" customHeight="1" thickBot="1" x14ac:dyDescent="0.35">
      <c r="A367" s="63" t="s">
        <v>819</v>
      </c>
      <c r="B367" s="63">
        <v>6</v>
      </c>
      <c r="C367" s="63"/>
      <c r="D367" s="63" t="s">
        <v>1654</v>
      </c>
      <c r="E367" s="63" t="s">
        <v>1182</v>
      </c>
      <c r="F367" s="194">
        <v>10.9671</v>
      </c>
      <c r="G367" s="194">
        <v>11.0687</v>
      </c>
      <c r="H367" s="76">
        <f t="shared" si="22"/>
        <v>0.10159999999999947</v>
      </c>
      <c r="I367" s="59"/>
      <c r="J367" s="46">
        <v>37.700000000000003</v>
      </c>
      <c r="K367" s="145"/>
      <c r="L367" s="166">
        <f t="shared" si="23"/>
        <v>0</v>
      </c>
      <c r="M367" s="192"/>
      <c r="N367" s="102">
        <f t="shared" si="24"/>
        <v>11.0687</v>
      </c>
    </row>
    <row r="368" spans="1:14" ht="16.2" thickBot="1" x14ac:dyDescent="0.35">
      <c r="A368" s="63" t="s">
        <v>821</v>
      </c>
      <c r="B368" s="63">
        <v>6</v>
      </c>
      <c r="C368" s="63"/>
      <c r="D368" s="63" t="s">
        <v>1655</v>
      </c>
      <c r="E368" s="63" t="s">
        <v>1182</v>
      </c>
      <c r="F368" s="76">
        <v>18.101800000000001</v>
      </c>
      <c r="G368" s="76">
        <v>18.761600000000001</v>
      </c>
      <c r="H368" s="76">
        <f t="shared" si="22"/>
        <v>0.65980000000000061</v>
      </c>
      <c r="I368" s="59"/>
      <c r="J368" s="46">
        <v>58.1</v>
      </c>
      <c r="K368" s="145"/>
      <c r="L368" s="166">
        <f t="shared" si="23"/>
        <v>0</v>
      </c>
      <c r="M368" s="64"/>
      <c r="N368" s="102">
        <f t="shared" si="24"/>
        <v>18.761600000000001</v>
      </c>
    </row>
    <row r="369" spans="1:14" ht="16.2" thickBot="1" x14ac:dyDescent="0.35">
      <c r="A369" s="63" t="s">
        <v>823</v>
      </c>
      <c r="B369" s="63">
        <v>6</v>
      </c>
      <c r="C369" s="63"/>
      <c r="D369" s="63" t="s">
        <v>1656</v>
      </c>
      <c r="E369" s="63" t="s">
        <v>1182</v>
      </c>
      <c r="F369" s="194">
        <v>12.7883</v>
      </c>
      <c r="G369" s="194">
        <v>13.176600000000001</v>
      </c>
      <c r="H369" s="76">
        <f t="shared" si="22"/>
        <v>0.38830000000000098</v>
      </c>
      <c r="I369" s="59"/>
      <c r="J369" s="46">
        <v>40.200000000000003</v>
      </c>
      <c r="K369" s="145"/>
      <c r="L369" s="166">
        <f t="shared" si="23"/>
        <v>0</v>
      </c>
      <c r="M369" s="64"/>
      <c r="N369" s="102">
        <f t="shared" si="24"/>
        <v>13.176600000000001</v>
      </c>
    </row>
    <row r="370" spans="1:14" ht="16.2" thickBot="1" x14ac:dyDescent="0.35">
      <c r="A370" s="63" t="s">
        <v>825</v>
      </c>
      <c r="B370" s="63">
        <v>6</v>
      </c>
      <c r="C370" s="63"/>
      <c r="D370" s="63" t="s">
        <v>1657</v>
      </c>
      <c r="E370" s="63" t="s">
        <v>1182</v>
      </c>
      <c r="F370" s="194">
        <v>18.5473</v>
      </c>
      <c r="G370" s="194">
        <v>19.406199999999998</v>
      </c>
      <c r="H370" s="76">
        <f t="shared" si="22"/>
        <v>0.85889999999999844</v>
      </c>
      <c r="I370" s="59"/>
      <c r="J370" s="46">
        <v>39.1</v>
      </c>
      <c r="K370" s="145"/>
      <c r="L370" s="166">
        <f t="shared" si="23"/>
        <v>0</v>
      </c>
      <c r="M370" s="64"/>
      <c r="N370" s="102">
        <f t="shared" si="24"/>
        <v>19.406199999999998</v>
      </c>
    </row>
    <row r="371" spans="1:14" ht="16.2" thickBot="1" x14ac:dyDescent="0.35">
      <c r="A371" s="63" t="s">
        <v>828</v>
      </c>
      <c r="B371" s="63">
        <v>6</v>
      </c>
      <c r="C371" s="63"/>
      <c r="D371" s="63" t="s">
        <v>1804</v>
      </c>
      <c r="E371" s="63" t="s">
        <v>1182</v>
      </c>
      <c r="F371" s="194">
        <v>13.028600000000001</v>
      </c>
      <c r="G371" s="194">
        <v>14.2121</v>
      </c>
      <c r="H371" s="76">
        <f t="shared" si="22"/>
        <v>1.1834999999999987</v>
      </c>
      <c r="I371" s="59"/>
      <c r="J371" s="46">
        <v>68.900000000000006</v>
      </c>
      <c r="K371" s="145"/>
      <c r="L371" s="166">
        <f t="shared" si="23"/>
        <v>0</v>
      </c>
      <c r="M371" s="64"/>
      <c r="N371" s="102">
        <f t="shared" si="24"/>
        <v>14.2121</v>
      </c>
    </row>
    <row r="372" spans="1:14" ht="16.2" thickBot="1" x14ac:dyDescent="0.35">
      <c r="A372" s="63" t="s">
        <v>832</v>
      </c>
      <c r="B372" s="63">
        <v>6</v>
      </c>
      <c r="C372" s="63"/>
      <c r="D372" s="63" t="s">
        <v>1658</v>
      </c>
      <c r="E372" s="63" t="s">
        <v>1182</v>
      </c>
      <c r="F372" s="76">
        <v>15.721399999999999</v>
      </c>
      <c r="G372" s="76">
        <v>16.477900000000002</v>
      </c>
      <c r="H372" s="76">
        <f t="shared" si="22"/>
        <v>0.75650000000000261</v>
      </c>
      <c r="I372" s="59"/>
      <c r="J372" s="46">
        <v>37.700000000000003</v>
      </c>
      <c r="K372" s="145"/>
      <c r="L372" s="166">
        <f t="shared" si="23"/>
        <v>0</v>
      </c>
      <c r="M372" s="64"/>
      <c r="N372" s="102">
        <f t="shared" si="24"/>
        <v>16.477900000000002</v>
      </c>
    </row>
    <row r="373" spans="1:14" ht="16.2" thickBot="1" x14ac:dyDescent="0.35">
      <c r="A373" s="80" t="s">
        <v>834</v>
      </c>
      <c r="B373" s="63">
        <v>6</v>
      </c>
      <c r="C373" s="80"/>
      <c r="D373" s="80" t="s">
        <v>1659</v>
      </c>
      <c r="E373" s="80" t="s">
        <v>1182</v>
      </c>
      <c r="F373" s="194">
        <v>23.466899999999999</v>
      </c>
      <c r="G373" s="194">
        <v>24.363900000000001</v>
      </c>
      <c r="H373" s="76">
        <f t="shared" si="22"/>
        <v>0.89700000000000202</v>
      </c>
      <c r="I373" s="59"/>
      <c r="J373" s="45">
        <v>58</v>
      </c>
      <c r="K373" s="88"/>
      <c r="L373" s="102">
        <f t="shared" si="23"/>
        <v>0</v>
      </c>
      <c r="N373" s="102">
        <f t="shared" si="24"/>
        <v>24.363900000000001</v>
      </c>
    </row>
    <row r="374" spans="1:14" ht="16.2" thickBot="1" x14ac:dyDescent="0.35">
      <c r="A374" s="80" t="s">
        <v>838</v>
      </c>
      <c r="B374" s="63">
        <v>6</v>
      </c>
      <c r="C374" s="80"/>
      <c r="D374" s="80" t="s">
        <v>1660</v>
      </c>
      <c r="E374" s="80" t="s">
        <v>1182</v>
      </c>
      <c r="F374" s="194">
        <v>15.0473</v>
      </c>
      <c r="G374" s="194">
        <v>15.746600000000001</v>
      </c>
      <c r="H374" s="76">
        <f t="shared" si="22"/>
        <v>0.69930000000000092</v>
      </c>
      <c r="I374" s="59"/>
      <c r="J374" s="2">
        <v>40.200000000000003</v>
      </c>
      <c r="K374" s="88"/>
      <c r="L374" s="102">
        <f t="shared" si="23"/>
        <v>0</v>
      </c>
      <c r="N374" s="102">
        <f t="shared" si="24"/>
        <v>15.746600000000001</v>
      </c>
    </row>
    <row r="375" spans="1:14" ht="24" customHeight="1" thickBot="1" x14ac:dyDescent="0.35">
      <c r="A375" s="80" t="s">
        <v>839</v>
      </c>
      <c r="B375" s="63">
        <v>6</v>
      </c>
      <c r="C375" s="80"/>
      <c r="D375" s="80" t="s">
        <v>1661</v>
      </c>
      <c r="E375" s="80" t="s">
        <v>1182</v>
      </c>
      <c r="F375" s="194">
        <v>17.379300000000001</v>
      </c>
      <c r="G375" s="194">
        <v>18.073799999999999</v>
      </c>
      <c r="H375" s="76">
        <f t="shared" si="22"/>
        <v>0.6944999999999979</v>
      </c>
      <c r="I375" s="59"/>
      <c r="J375" s="2">
        <v>39.200000000000003</v>
      </c>
      <c r="K375" s="88"/>
      <c r="L375" s="102">
        <f t="shared" si="23"/>
        <v>0</v>
      </c>
      <c r="N375" s="102">
        <f t="shared" si="24"/>
        <v>18.073799999999999</v>
      </c>
    </row>
    <row r="376" spans="1:14" ht="26.25" customHeight="1" thickBot="1" x14ac:dyDescent="0.35">
      <c r="A376" s="80" t="s">
        <v>843</v>
      </c>
      <c r="B376" s="63">
        <v>6</v>
      </c>
      <c r="C376" s="80"/>
      <c r="D376" s="80" t="s">
        <v>1662</v>
      </c>
      <c r="E376" s="80" t="s">
        <v>1182</v>
      </c>
      <c r="F376" s="194">
        <v>27.468399999999999</v>
      </c>
      <c r="G376" s="194">
        <v>28.560700000000001</v>
      </c>
      <c r="H376" s="76">
        <f t="shared" si="22"/>
        <v>1.0923000000000016</v>
      </c>
      <c r="I376" s="59"/>
      <c r="J376" s="2">
        <v>68.599999999999994</v>
      </c>
      <c r="K376" s="88"/>
      <c r="L376" s="102">
        <f t="shared" si="23"/>
        <v>0</v>
      </c>
      <c r="N376" s="102">
        <f t="shared" si="24"/>
        <v>28.560700000000001</v>
      </c>
    </row>
    <row r="377" spans="1:14" ht="16.2" thickBot="1" x14ac:dyDescent="0.35">
      <c r="A377" s="152" t="s">
        <v>847</v>
      </c>
      <c r="B377" s="152">
        <v>6</v>
      </c>
      <c r="C377" s="152"/>
      <c r="D377" s="152" t="s">
        <v>1663</v>
      </c>
      <c r="E377" s="152" t="s">
        <v>1182</v>
      </c>
      <c r="F377" s="222">
        <v>8.9329000000000001</v>
      </c>
      <c r="G377" s="222">
        <v>8.1479999999999997</v>
      </c>
      <c r="H377" s="223">
        <f t="shared" si="22"/>
        <v>-0.78490000000000038</v>
      </c>
      <c r="I377" s="224"/>
      <c r="J377" s="227">
        <v>37.4</v>
      </c>
      <c r="K377" s="225" t="s">
        <v>1791</v>
      </c>
      <c r="L377" s="102" t="e">
        <f t="shared" si="23"/>
        <v>#VALUE!</v>
      </c>
      <c r="N377" s="102">
        <f t="shared" si="24"/>
        <v>8.1479999999999997</v>
      </c>
    </row>
    <row r="378" spans="1:14" ht="16.2" thickBot="1" x14ac:dyDescent="0.35">
      <c r="A378" s="80" t="s">
        <v>849</v>
      </c>
      <c r="B378" s="63">
        <v>6</v>
      </c>
      <c r="C378" s="80"/>
      <c r="D378" s="80" t="s">
        <v>1664</v>
      </c>
      <c r="E378" s="80" t="s">
        <v>1182</v>
      </c>
      <c r="F378" s="194">
        <v>14.1242</v>
      </c>
      <c r="G378" s="194">
        <v>14.3504</v>
      </c>
      <c r="H378" s="76">
        <f t="shared" si="22"/>
        <v>0.2262000000000004</v>
      </c>
      <c r="I378" s="59"/>
      <c r="J378" s="45">
        <v>58</v>
      </c>
      <c r="K378" s="88"/>
      <c r="L378" s="102">
        <f t="shared" si="23"/>
        <v>0</v>
      </c>
      <c r="N378" s="102">
        <f t="shared" si="24"/>
        <v>14.3504</v>
      </c>
    </row>
    <row r="379" spans="1:14" ht="16.2" thickBot="1" x14ac:dyDescent="0.35">
      <c r="A379" s="80" t="s">
        <v>850</v>
      </c>
      <c r="B379" s="63">
        <v>6</v>
      </c>
      <c r="C379" s="80"/>
      <c r="D379" s="80"/>
      <c r="E379" s="80"/>
      <c r="F379" s="194">
        <v>7.5350999999999999</v>
      </c>
      <c r="G379" s="194">
        <v>8.9268000000000001</v>
      </c>
      <c r="H379" s="76">
        <f t="shared" si="22"/>
        <v>1.3917000000000002</v>
      </c>
      <c r="I379" s="59"/>
      <c r="J379" s="2">
        <v>40.1</v>
      </c>
      <c r="K379" s="88"/>
      <c r="L379" s="102">
        <f t="shared" si="23"/>
        <v>0</v>
      </c>
      <c r="N379" s="102">
        <f t="shared" si="24"/>
        <v>8.9268000000000001</v>
      </c>
    </row>
    <row r="380" spans="1:14" ht="16.2" thickBot="1" x14ac:dyDescent="0.35">
      <c r="A380" s="80" t="s">
        <v>853</v>
      </c>
      <c r="B380" s="63">
        <v>6</v>
      </c>
      <c r="C380" s="80"/>
      <c r="D380" s="80" t="s">
        <v>1665</v>
      </c>
      <c r="E380" s="80" t="s">
        <v>1182</v>
      </c>
      <c r="F380" s="194">
        <v>17.769400000000001</v>
      </c>
      <c r="G380" s="194">
        <v>18.6142</v>
      </c>
      <c r="H380" s="76">
        <f t="shared" si="22"/>
        <v>0.84479999999999933</v>
      </c>
      <c r="I380" s="59"/>
      <c r="J380" s="2">
        <v>39.200000000000003</v>
      </c>
      <c r="K380" s="88"/>
      <c r="L380" s="102">
        <f t="shared" si="23"/>
        <v>0</v>
      </c>
      <c r="N380" s="102">
        <f t="shared" si="24"/>
        <v>18.6142</v>
      </c>
    </row>
    <row r="381" spans="1:14" ht="16.2" thickBot="1" x14ac:dyDescent="0.35">
      <c r="A381" s="228" t="s">
        <v>854</v>
      </c>
      <c r="B381" s="228">
        <v>6</v>
      </c>
      <c r="C381" s="228"/>
      <c r="D381" s="228">
        <v>3461933</v>
      </c>
      <c r="E381" s="228" t="s">
        <v>1182</v>
      </c>
      <c r="F381" s="194">
        <v>2.0249999999999999</v>
      </c>
      <c r="G381" s="194">
        <v>2.9348999999999998</v>
      </c>
      <c r="H381" s="76">
        <f t="shared" si="22"/>
        <v>0.90989999999999993</v>
      </c>
      <c r="I381" s="59"/>
      <c r="J381" s="144">
        <v>69</v>
      </c>
      <c r="K381" s="145"/>
      <c r="L381" s="102">
        <f t="shared" si="23"/>
        <v>0</v>
      </c>
      <c r="M381" s="64"/>
      <c r="N381" s="102">
        <f t="shared" si="24"/>
        <v>2.9348999999999998</v>
      </c>
    </row>
    <row r="382" spans="1:14" ht="16.2" thickBot="1" x14ac:dyDescent="0.35">
      <c r="A382" s="80" t="s">
        <v>858</v>
      </c>
      <c r="B382" s="63">
        <v>6</v>
      </c>
      <c r="C382" s="80"/>
      <c r="D382" s="80" t="s">
        <v>1666</v>
      </c>
      <c r="E382" s="80" t="s">
        <v>1182</v>
      </c>
      <c r="F382" s="194">
        <v>17.659300000000002</v>
      </c>
      <c r="G382" s="194">
        <v>18.436199999999999</v>
      </c>
      <c r="H382" s="76">
        <f t="shared" si="22"/>
        <v>0.7768999999999977</v>
      </c>
      <c r="I382" s="59"/>
      <c r="J382" s="2">
        <v>37.700000000000003</v>
      </c>
      <c r="K382" s="88"/>
      <c r="L382" s="102">
        <f t="shared" si="23"/>
        <v>0</v>
      </c>
      <c r="N382" s="102">
        <f t="shared" si="24"/>
        <v>18.436199999999999</v>
      </c>
    </row>
    <row r="383" spans="1:14" ht="16.2" thickBot="1" x14ac:dyDescent="0.35">
      <c r="A383" s="80" t="s">
        <v>861</v>
      </c>
      <c r="B383" s="63">
        <v>6</v>
      </c>
      <c r="C383" s="80"/>
      <c r="D383" s="80" t="s">
        <v>1667</v>
      </c>
      <c r="E383" s="80" t="s">
        <v>1182</v>
      </c>
      <c r="F383" s="194">
        <v>20.8598</v>
      </c>
      <c r="G383" s="194">
        <v>21.859500000000001</v>
      </c>
      <c r="H383" s="76">
        <f t="shared" si="22"/>
        <v>0.9997000000000007</v>
      </c>
      <c r="I383" s="59"/>
      <c r="J383" s="2">
        <v>58.1</v>
      </c>
      <c r="K383" s="88"/>
      <c r="L383" s="102">
        <f t="shared" si="23"/>
        <v>0</v>
      </c>
      <c r="N383" s="102">
        <f t="shared" si="24"/>
        <v>21.859500000000001</v>
      </c>
    </row>
    <row r="384" spans="1:14" ht="16.2" thickBot="1" x14ac:dyDescent="0.35">
      <c r="A384" s="80" t="s">
        <v>862</v>
      </c>
      <c r="B384" s="63">
        <v>6</v>
      </c>
      <c r="C384" s="80"/>
      <c r="D384" s="80" t="s">
        <v>1668</v>
      </c>
      <c r="E384" s="80" t="s">
        <v>1182</v>
      </c>
      <c r="F384" s="194">
        <v>16.4694</v>
      </c>
      <c r="G384" s="194">
        <v>16.907</v>
      </c>
      <c r="H384" s="76">
        <f t="shared" si="22"/>
        <v>0.43759999999999977</v>
      </c>
      <c r="I384" s="59"/>
      <c r="J384" s="2">
        <v>40.1</v>
      </c>
      <c r="K384" s="88"/>
      <c r="L384" s="102">
        <f t="shared" si="23"/>
        <v>0</v>
      </c>
      <c r="N384" s="102">
        <f t="shared" si="24"/>
        <v>16.907</v>
      </c>
    </row>
    <row r="385" spans="1:14" ht="16.2" thickBot="1" x14ac:dyDescent="0.35">
      <c r="A385" s="63" t="s">
        <v>866</v>
      </c>
      <c r="B385" s="63">
        <v>6</v>
      </c>
      <c r="C385" s="63"/>
      <c r="D385" s="63" t="s">
        <v>1669</v>
      </c>
      <c r="E385" s="63" t="s">
        <v>1182</v>
      </c>
      <c r="F385" s="194">
        <v>10.6395</v>
      </c>
      <c r="G385" s="194">
        <v>10.9316</v>
      </c>
      <c r="H385" s="76">
        <f t="shared" si="22"/>
        <v>0.29209999999999958</v>
      </c>
      <c r="I385" s="59"/>
      <c r="J385" s="46">
        <v>39.1</v>
      </c>
      <c r="K385" s="145"/>
      <c r="L385" s="166">
        <f t="shared" si="23"/>
        <v>0</v>
      </c>
      <c r="M385" s="192"/>
      <c r="N385" s="102">
        <f t="shared" si="24"/>
        <v>10.9316</v>
      </c>
    </row>
    <row r="386" spans="1:14" ht="16.2" thickBot="1" x14ac:dyDescent="0.35">
      <c r="A386" s="63" t="s">
        <v>868</v>
      </c>
      <c r="B386" s="63">
        <v>6</v>
      </c>
      <c r="C386" s="63"/>
      <c r="D386" s="63" t="s">
        <v>1670</v>
      </c>
      <c r="E386" s="63" t="s">
        <v>1182</v>
      </c>
      <c r="F386" s="194">
        <v>18.9207</v>
      </c>
      <c r="G386" s="194">
        <v>19.845400000000001</v>
      </c>
      <c r="H386" s="76">
        <f t="shared" si="22"/>
        <v>0.92470000000000141</v>
      </c>
      <c r="I386" s="59"/>
      <c r="J386" s="46">
        <v>68.599999999999994</v>
      </c>
      <c r="K386" s="145"/>
      <c r="L386" s="166">
        <f t="shared" si="23"/>
        <v>0</v>
      </c>
      <c r="M386" s="192"/>
      <c r="N386" s="102">
        <f t="shared" si="24"/>
        <v>19.845400000000001</v>
      </c>
    </row>
    <row r="387" spans="1:14" ht="16.2" thickBot="1" x14ac:dyDescent="0.35">
      <c r="A387" s="63" t="s">
        <v>872</v>
      </c>
      <c r="B387" s="63">
        <v>6</v>
      </c>
      <c r="C387" s="63"/>
      <c r="D387" s="63" t="s">
        <v>1671</v>
      </c>
      <c r="E387" s="63" t="s">
        <v>1182</v>
      </c>
      <c r="F387" s="194">
        <v>13.1571</v>
      </c>
      <c r="G387" s="194">
        <v>13.8043</v>
      </c>
      <c r="H387" s="76">
        <f t="shared" si="22"/>
        <v>0.64719999999999978</v>
      </c>
      <c r="I387" s="59"/>
      <c r="J387" s="46">
        <v>37.799999999999997</v>
      </c>
      <c r="K387" s="145"/>
      <c r="L387" s="166">
        <f t="shared" si="23"/>
        <v>0</v>
      </c>
      <c r="M387" s="64"/>
      <c r="N387" s="102">
        <f t="shared" si="24"/>
        <v>13.8043</v>
      </c>
    </row>
    <row r="388" spans="1:14" ht="16.2" thickBot="1" x14ac:dyDescent="0.35">
      <c r="A388" s="80" t="s">
        <v>874</v>
      </c>
      <c r="B388" s="63">
        <v>6</v>
      </c>
      <c r="C388" s="80"/>
      <c r="D388" s="80" t="s">
        <v>1672</v>
      </c>
      <c r="E388" s="80" t="s">
        <v>1182</v>
      </c>
      <c r="F388" s="194">
        <v>25.263300000000001</v>
      </c>
      <c r="G388" s="194">
        <v>26.0413</v>
      </c>
      <c r="H388" s="76">
        <f t="shared" si="22"/>
        <v>0.77799999999999869</v>
      </c>
      <c r="I388" s="59"/>
      <c r="J388" s="2">
        <v>58.1</v>
      </c>
      <c r="K388" s="88"/>
      <c r="L388" s="102">
        <f t="shared" si="23"/>
        <v>0</v>
      </c>
      <c r="N388" s="102">
        <f t="shared" si="24"/>
        <v>26.0413</v>
      </c>
    </row>
    <row r="389" spans="1:14" ht="27.75" customHeight="1" thickBot="1" x14ac:dyDescent="0.35">
      <c r="A389" s="80" t="s">
        <v>875</v>
      </c>
      <c r="B389" s="63">
        <v>6</v>
      </c>
      <c r="C389" s="80"/>
      <c r="D389" s="80" t="s">
        <v>1673</v>
      </c>
      <c r="E389" s="80" t="s">
        <v>1182</v>
      </c>
      <c r="F389" s="194">
        <v>18.7468</v>
      </c>
      <c r="G389" s="194">
        <v>19.084299999999999</v>
      </c>
      <c r="H389" s="76">
        <f t="shared" si="22"/>
        <v>0.33749999999999858</v>
      </c>
      <c r="I389" s="59"/>
      <c r="J389" s="45">
        <v>40</v>
      </c>
      <c r="K389" s="88"/>
      <c r="L389" s="102">
        <f t="shared" si="23"/>
        <v>0</v>
      </c>
      <c r="N389" s="102">
        <f t="shared" si="24"/>
        <v>19.084299999999999</v>
      </c>
    </row>
    <row r="390" spans="1:14" ht="24.75" customHeight="1" thickBot="1" x14ac:dyDescent="0.35">
      <c r="A390" s="80" t="s">
        <v>877</v>
      </c>
      <c r="B390" s="63">
        <v>6</v>
      </c>
      <c r="C390" s="80"/>
      <c r="D390" s="80" t="s">
        <v>1674</v>
      </c>
      <c r="E390" s="80" t="s">
        <v>1182</v>
      </c>
      <c r="F390" s="194">
        <v>11.713900000000001</v>
      </c>
      <c r="G390" s="194">
        <v>12.2911</v>
      </c>
      <c r="H390" s="76">
        <f t="shared" si="22"/>
        <v>0.57719999999999949</v>
      </c>
      <c r="I390" s="59"/>
      <c r="J390" s="45">
        <v>39</v>
      </c>
      <c r="K390" s="88"/>
      <c r="L390" s="102">
        <f t="shared" si="23"/>
        <v>0</v>
      </c>
      <c r="N390" s="102">
        <f t="shared" si="24"/>
        <v>12.2911</v>
      </c>
    </row>
    <row r="391" spans="1:14" ht="24.75" customHeight="1" thickBot="1" x14ac:dyDescent="0.35">
      <c r="A391" s="80" t="s">
        <v>878</v>
      </c>
      <c r="B391" s="63">
        <v>6</v>
      </c>
      <c r="C391" s="80"/>
      <c r="D391" s="80"/>
      <c r="E391" s="80"/>
      <c r="F391" s="194">
        <v>23.8996</v>
      </c>
      <c r="G391" s="194">
        <v>24.930399999999999</v>
      </c>
      <c r="H391" s="76">
        <f t="shared" si="22"/>
        <v>1.0307999999999993</v>
      </c>
      <c r="I391" s="59"/>
      <c r="J391" s="2">
        <v>68.7</v>
      </c>
      <c r="K391" s="88"/>
      <c r="L391" s="102">
        <f t="shared" si="23"/>
        <v>0</v>
      </c>
      <c r="N391" s="102">
        <f t="shared" si="24"/>
        <v>24.930399999999999</v>
      </c>
    </row>
    <row r="392" spans="1:14" ht="16.2" thickBot="1" x14ac:dyDescent="0.35">
      <c r="A392" s="63" t="s">
        <v>880</v>
      </c>
      <c r="B392" s="63">
        <v>6</v>
      </c>
      <c r="C392" s="63"/>
      <c r="D392" s="63" t="s">
        <v>1675</v>
      </c>
      <c r="E392" s="63" t="s">
        <v>1182</v>
      </c>
      <c r="F392" s="194">
        <v>5.9322999999999997</v>
      </c>
      <c r="G392" s="194">
        <v>6.0037000000000003</v>
      </c>
      <c r="H392" s="76">
        <f t="shared" ref="H392:H455" si="25">G392-F392</f>
        <v>7.1400000000000574E-2</v>
      </c>
      <c r="I392" s="59"/>
      <c r="J392" s="46">
        <v>37.6</v>
      </c>
      <c r="K392" s="145"/>
      <c r="L392" s="166">
        <f t="shared" si="23"/>
        <v>0</v>
      </c>
      <c r="M392" s="192"/>
      <c r="N392" s="102">
        <f t="shared" si="24"/>
        <v>6.0037000000000003</v>
      </c>
    </row>
    <row r="393" spans="1:14" ht="27" customHeight="1" thickBot="1" x14ac:dyDescent="0.35">
      <c r="A393" s="80" t="s">
        <v>884</v>
      </c>
      <c r="B393" s="63">
        <v>6</v>
      </c>
      <c r="C393" s="80"/>
      <c r="D393" s="80" t="s">
        <v>1676</v>
      </c>
      <c r="E393" s="80" t="s">
        <v>1182</v>
      </c>
      <c r="F393" s="194">
        <v>18.593800000000002</v>
      </c>
      <c r="G393" s="194">
        <v>19.004200000000001</v>
      </c>
      <c r="H393" s="76">
        <f t="shared" si="25"/>
        <v>0.41039999999999921</v>
      </c>
      <c r="I393" s="59"/>
      <c r="J393" s="2">
        <v>58.1</v>
      </c>
      <c r="K393" s="88"/>
      <c r="L393" s="102">
        <f t="shared" ref="L393:L456" si="26">-K393</f>
        <v>0</v>
      </c>
      <c r="N393" s="102">
        <f t="shared" si="24"/>
        <v>19.004200000000001</v>
      </c>
    </row>
    <row r="394" spans="1:14" ht="16.2" thickBot="1" x14ac:dyDescent="0.35">
      <c r="A394" s="80" t="s">
        <v>885</v>
      </c>
      <c r="B394" s="63">
        <v>6</v>
      </c>
      <c r="C394" s="80"/>
      <c r="D394" s="80"/>
      <c r="E394" s="80"/>
      <c r="F394" s="194">
        <v>11.566800000000001</v>
      </c>
      <c r="G394" s="194">
        <v>12.333500000000001</v>
      </c>
      <c r="H394" s="76">
        <f t="shared" si="25"/>
        <v>0.76670000000000016</v>
      </c>
      <c r="I394" s="59"/>
      <c r="J394" s="2">
        <v>40.1</v>
      </c>
      <c r="K394" s="88"/>
      <c r="L394" s="102">
        <f t="shared" si="26"/>
        <v>0</v>
      </c>
      <c r="N394" s="102">
        <f t="shared" si="24"/>
        <v>12.333500000000001</v>
      </c>
    </row>
    <row r="395" spans="1:14" ht="16.2" thickBot="1" x14ac:dyDescent="0.35">
      <c r="A395" s="80" t="s">
        <v>889</v>
      </c>
      <c r="B395" s="63">
        <v>6</v>
      </c>
      <c r="C395" s="80"/>
      <c r="D395" s="80" t="s">
        <v>1677</v>
      </c>
      <c r="E395" s="80" t="s">
        <v>1182</v>
      </c>
      <c r="F395" s="194">
        <v>13.6166</v>
      </c>
      <c r="G395" s="194">
        <v>14.3003</v>
      </c>
      <c r="H395" s="76">
        <f t="shared" si="25"/>
        <v>0.68369999999999997</v>
      </c>
      <c r="I395" s="59"/>
      <c r="J395" s="2">
        <v>38.9</v>
      </c>
      <c r="K395" s="88"/>
      <c r="L395" s="102">
        <f t="shared" si="26"/>
        <v>0</v>
      </c>
      <c r="N395" s="102">
        <f t="shared" si="24"/>
        <v>14.3003</v>
      </c>
    </row>
    <row r="396" spans="1:14" ht="16.2" thickBot="1" x14ac:dyDescent="0.35">
      <c r="A396" s="80" t="s">
        <v>893</v>
      </c>
      <c r="B396" s="63">
        <v>6</v>
      </c>
      <c r="C396" s="80"/>
      <c r="D396" s="80" t="s">
        <v>1678</v>
      </c>
      <c r="E396" s="80" t="s">
        <v>1182</v>
      </c>
      <c r="F396" s="194">
        <v>23.240100000000002</v>
      </c>
      <c r="G396" s="194">
        <v>24.59</v>
      </c>
      <c r="H396" s="76">
        <f t="shared" si="25"/>
        <v>1.3498999999999981</v>
      </c>
      <c r="I396" s="59"/>
      <c r="J396" s="2">
        <v>68.599999999999994</v>
      </c>
      <c r="K396" s="88"/>
      <c r="L396" s="102">
        <f t="shared" si="26"/>
        <v>0</v>
      </c>
      <c r="N396" s="102">
        <f t="shared" si="24"/>
        <v>24.59</v>
      </c>
    </row>
    <row r="397" spans="1:14" ht="16.2" thickBot="1" x14ac:dyDescent="0.35">
      <c r="A397" s="80" t="s">
        <v>894</v>
      </c>
      <c r="B397" s="63">
        <v>6</v>
      </c>
      <c r="C397" s="80"/>
      <c r="D397" s="80" t="s">
        <v>1679</v>
      </c>
      <c r="E397" s="80" t="s">
        <v>1182</v>
      </c>
      <c r="F397" s="194">
        <v>8.3713999999999995</v>
      </c>
      <c r="G397" s="194">
        <v>9.2455999999999996</v>
      </c>
      <c r="H397" s="76">
        <f t="shared" si="25"/>
        <v>0.87420000000000009</v>
      </c>
      <c r="I397" s="59"/>
      <c r="J397" s="2">
        <v>37.5</v>
      </c>
      <c r="K397" s="88"/>
      <c r="L397" s="102">
        <f t="shared" si="26"/>
        <v>0</v>
      </c>
      <c r="N397" s="102">
        <f t="shared" si="24"/>
        <v>9.2455999999999996</v>
      </c>
    </row>
    <row r="398" spans="1:14" ht="27" customHeight="1" thickBot="1" x14ac:dyDescent="0.35">
      <c r="A398" s="80" t="s">
        <v>898</v>
      </c>
      <c r="B398" s="63">
        <v>6</v>
      </c>
      <c r="C398" s="80"/>
      <c r="D398" s="80" t="s">
        <v>1680</v>
      </c>
      <c r="E398" s="80" t="s">
        <v>1182</v>
      </c>
      <c r="F398" s="194">
        <v>10.4665</v>
      </c>
      <c r="G398" s="194">
        <v>11.5153</v>
      </c>
      <c r="H398" s="76">
        <f t="shared" si="25"/>
        <v>1.0488</v>
      </c>
      <c r="I398" s="59"/>
      <c r="J398" s="45">
        <v>58</v>
      </c>
      <c r="K398" s="88"/>
      <c r="L398" s="102">
        <f t="shared" si="26"/>
        <v>0</v>
      </c>
      <c r="N398" s="102">
        <f t="shared" si="24"/>
        <v>11.5153</v>
      </c>
    </row>
    <row r="399" spans="1:14" ht="16.2" thickBot="1" x14ac:dyDescent="0.35">
      <c r="A399" s="80" t="s">
        <v>901</v>
      </c>
      <c r="B399" s="63">
        <v>7</v>
      </c>
      <c r="C399" s="80"/>
      <c r="D399" s="80" t="s">
        <v>1681</v>
      </c>
      <c r="E399" s="80" t="s">
        <v>1182</v>
      </c>
      <c r="F399" s="194">
        <v>8.8484999999999996</v>
      </c>
      <c r="G399" s="194">
        <v>9.4349000000000007</v>
      </c>
      <c r="H399" s="76">
        <f t="shared" si="25"/>
        <v>0.58640000000000114</v>
      </c>
      <c r="I399" s="59"/>
      <c r="J399" s="45">
        <v>40</v>
      </c>
      <c r="K399" s="88"/>
      <c r="L399" s="102">
        <f t="shared" si="26"/>
        <v>0</v>
      </c>
      <c r="N399" s="102">
        <f t="shared" si="24"/>
        <v>9.4349000000000007</v>
      </c>
    </row>
    <row r="400" spans="1:14" ht="16.2" thickBot="1" x14ac:dyDescent="0.35">
      <c r="A400" s="80" t="s">
        <v>902</v>
      </c>
      <c r="B400" s="63">
        <v>7</v>
      </c>
      <c r="C400" s="80"/>
      <c r="D400" s="80" t="s">
        <v>1682</v>
      </c>
      <c r="E400" s="80" t="s">
        <v>1182</v>
      </c>
      <c r="F400" s="194">
        <v>6.4390000000000001</v>
      </c>
      <c r="G400" s="194">
        <v>6.9610000000000003</v>
      </c>
      <c r="H400" s="76">
        <f t="shared" si="25"/>
        <v>0.52200000000000024</v>
      </c>
      <c r="I400" s="59"/>
      <c r="J400" s="2">
        <v>39.1</v>
      </c>
      <c r="K400" s="88"/>
      <c r="L400" s="102">
        <f t="shared" si="26"/>
        <v>0</v>
      </c>
      <c r="N400" s="102">
        <f t="shared" ref="N400:N463" si="27">G400</f>
        <v>6.9610000000000003</v>
      </c>
    </row>
    <row r="401" spans="1:14" ht="16.2" thickBot="1" x14ac:dyDescent="0.35">
      <c r="A401" s="80" t="s">
        <v>906</v>
      </c>
      <c r="B401" s="63">
        <v>7</v>
      </c>
      <c r="C401" s="80"/>
      <c r="D401" s="80" t="s">
        <v>1683</v>
      </c>
      <c r="E401" s="80" t="s">
        <v>1182</v>
      </c>
      <c r="F401" s="194">
        <v>35.103299999999997</v>
      </c>
      <c r="G401" s="194">
        <v>36.449199999999998</v>
      </c>
      <c r="H401" s="76">
        <f t="shared" si="25"/>
        <v>1.3459000000000003</v>
      </c>
      <c r="I401" s="59"/>
      <c r="J401" s="2">
        <v>83.2</v>
      </c>
      <c r="K401" s="88"/>
      <c r="L401" s="102">
        <f t="shared" si="26"/>
        <v>0</v>
      </c>
      <c r="N401" s="102">
        <f t="shared" si="27"/>
        <v>36.449199999999998</v>
      </c>
    </row>
    <row r="402" spans="1:14" ht="16.2" thickBot="1" x14ac:dyDescent="0.35">
      <c r="A402" s="80" t="s">
        <v>907</v>
      </c>
      <c r="B402" s="63">
        <v>7</v>
      </c>
      <c r="C402" s="80"/>
      <c r="D402" s="80" t="s">
        <v>1684</v>
      </c>
      <c r="E402" s="80" t="s">
        <v>1182</v>
      </c>
      <c r="F402" s="194">
        <v>25.854299999999999</v>
      </c>
      <c r="G402" s="194">
        <v>26.929200000000002</v>
      </c>
      <c r="H402" s="76">
        <f t="shared" si="25"/>
        <v>1.0749000000000031</v>
      </c>
      <c r="I402" s="59"/>
      <c r="J402" s="2">
        <v>58.4</v>
      </c>
      <c r="K402" s="88"/>
      <c r="L402" s="102">
        <f t="shared" si="26"/>
        <v>0</v>
      </c>
      <c r="N402" s="102">
        <f t="shared" si="27"/>
        <v>26.929200000000002</v>
      </c>
    </row>
    <row r="403" spans="1:14" ht="16.2" thickBot="1" x14ac:dyDescent="0.35">
      <c r="A403" s="152" t="s">
        <v>911</v>
      </c>
      <c r="B403" s="152">
        <v>7</v>
      </c>
      <c r="C403" s="152"/>
      <c r="D403" s="152" t="s">
        <v>1685</v>
      </c>
      <c r="E403" s="152" t="s">
        <v>1182</v>
      </c>
      <c r="F403" s="222">
        <v>20.842199999999998</v>
      </c>
      <c r="G403" s="222">
        <v>21.228200000000001</v>
      </c>
      <c r="H403" s="223">
        <f t="shared" si="25"/>
        <v>0.38600000000000279</v>
      </c>
      <c r="I403" s="224"/>
      <c r="J403" s="231">
        <v>37.6</v>
      </c>
      <c r="K403" s="225"/>
      <c r="L403" s="102">
        <f t="shared" si="26"/>
        <v>0</v>
      </c>
      <c r="N403" s="102">
        <f t="shared" si="27"/>
        <v>21.228200000000001</v>
      </c>
    </row>
    <row r="404" spans="1:14" ht="27" customHeight="1" thickBot="1" x14ac:dyDescent="0.35">
      <c r="A404" s="63" t="s">
        <v>912</v>
      </c>
      <c r="B404" s="63">
        <v>7</v>
      </c>
      <c r="C404" s="63"/>
      <c r="D404" s="63" t="s">
        <v>1686</v>
      </c>
      <c r="E404" s="63" t="s">
        <v>1182</v>
      </c>
      <c r="F404" s="194">
        <v>25.47</v>
      </c>
      <c r="G404" s="194">
        <v>26.6858</v>
      </c>
      <c r="H404" s="76">
        <f t="shared" si="25"/>
        <v>1.2158000000000015</v>
      </c>
      <c r="I404" s="59"/>
      <c r="J404" s="144">
        <v>53</v>
      </c>
      <c r="K404" s="145"/>
      <c r="L404" s="166">
        <f t="shared" si="26"/>
        <v>0</v>
      </c>
      <c r="M404" s="192"/>
      <c r="N404" s="102">
        <f t="shared" si="27"/>
        <v>26.6858</v>
      </c>
    </row>
    <row r="405" spans="1:14" ht="16.2" thickBot="1" x14ac:dyDescent="0.35">
      <c r="A405" s="80" t="s">
        <v>916</v>
      </c>
      <c r="B405" s="63">
        <v>7</v>
      </c>
      <c r="C405" s="80"/>
      <c r="D405" s="80" t="s">
        <v>1687</v>
      </c>
      <c r="E405" s="80" t="s">
        <v>1182</v>
      </c>
      <c r="F405" s="194">
        <v>28.521799999999999</v>
      </c>
      <c r="G405" s="194">
        <v>29.110399999999998</v>
      </c>
      <c r="H405" s="76">
        <f t="shared" si="25"/>
        <v>0.58859999999999957</v>
      </c>
      <c r="I405" s="59"/>
      <c r="J405" s="45">
        <v>41</v>
      </c>
      <c r="K405" s="88"/>
      <c r="L405" s="102">
        <f t="shared" si="26"/>
        <v>0</v>
      </c>
      <c r="N405" s="102">
        <f t="shared" si="27"/>
        <v>29.110399999999998</v>
      </c>
    </row>
    <row r="406" spans="1:14" ht="16.2" thickBot="1" x14ac:dyDescent="0.35">
      <c r="A406" s="80" t="s">
        <v>917</v>
      </c>
      <c r="B406" s="63">
        <v>7</v>
      </c>
      <c r="C406" s="80"/>
      <c r="D406" s="80" t="s">
        <v>1688</v>
      </c>
      <c r="E406" s="80" t="s">
        <v>1182</v>
      </c>
      <c r="F406" s="194">
        <v>20.503399999999999</v>
      </c>
      <c r="G406" s="194">
        <v>21.481000000000002</v>
      </c>
      <c r="H406" s="76">
        <f t="shared" si="25"/>
        <v>0.97760000000000247</v>
      </c>
      <c r="I406" s="59"/>
      <c r="J406" s="2">
        <v>39.200000000000003</v>
      </c>
      <c r="K406" s="88"/>
      <c r="L406" s="102">
        <f t="shared" si="26"/>
        <v>0</v>
      </c>
      <c r="N406" s="102">
        <f t="shared" si="27"/>
        <v>21.481000000000002</v>
      </c>
    </row>
    <row r="407" spans="1:14" ht="25.2" customHeight="1" thickBot="1" x14ac:dyDescent="0.35">
      <c r="A407" s="63" t="s">
        <v>918</v>
      </c>
      <c r="B407" s="63">
        <v>7</v>
      </c>
      <c r="C407" s="63"/>
      <c r="D407" s="63" t="s">
        <v>1689</v>
      </c>
      <c r="E407" s="63" t="s">
        <v>1182</v>
      </c>
      <c r="F407" s="194">
        <v>43.000100000000003</v>
      </c>
      <c r="G407" s="194">
        <v>47.140599999999999</v>
      </c>
      <c r="H407" s="76">
        <f t="shared" si="25"/>
        <v>4.1404999999999959</v>
      </c>
      <c r="I407" s="59"/>
      <c r="J407" s="144">
        <v>84</v>
      </c>
      <c r="K407" s="145"/>
      <c r="L407" s="166">
        <f t="shared" si="26"/>
        <v>0</v>
      </c>
      <c r="M407" s="304"/>
      <c r="N407" s="102">
        <f t="shared" si="27"/>
        <v>47.140599999999999</v>
      </c>
    </row>
    <row r="408" spans="1:14" ht="25.5" customHeight="1" thickBot="1" x14ac:dyDescent="0.35">
      <c r="A408" s="63" t="s">
        <v>919</v>
      </c>
      <c r="B408" s="63">
        <v>7</v>
      </c>
      <c r="C408" s="63"/>
      <c r="D408" s="63" t="s">
        <v>1690</v>
      </c>
      <c r="E408" s="63" t="s">
        <v>1182</v>
      </c>
      <c r="F408" s="194">
        <v>26.18</v>
      </c>
      <c r="G408" s="194">
        <v>27.671099999999999</v>
      </c>
      <c r="H408" s="76">
        <f t="shared" si="25"/>
        <v>1.4910999999999994</v>
      </c>
      <c r="I408" s="59"/>
      <c r="J408" s="46">
        <v>57.5</v>
      </c>
      <c r="K408" s="145"/>
      <c r="L408" s="166">
        <f t="shared" si="26"/>
        <v>0</v>
      </c>
      <c r="M408" s="304"/>
      <c r="N408" s="102">
        <f t="shared" si="27"/>
        <v>27.671099999999999</v>
      </c>
    </row>
    <row r="409" spans="1:14" ht="16.2" thickBot="1" x14ac:dyDescent="0.35">
      <c r="A409" s="63" t="s">
        <v>920</v>
      </c>
      <c r="B409" s="63">
        <v>7</v>
      </c>
      <c r="C409" s="63"/>
      <c r="D409" s="63" t="s">
        <v>1691</v>
      </c>
      <c r="E409" s="63" t="s">
        <v>1182</v>
      </c>
      <c r="F409" s="194">
        <v>18.715299999999999</v>
      </c>
      <c r="G409" s="194">
        <v>19.774100000000001</v>
      </c>
      <c r="H409" s="76">
        <f t="shared" si="25"/>
        <v>1.0588000000000015</v>
      </c>
      <c r="I409" s="59"/>
      <c r="J409" s="46">
        <v>37.5</v>
      </c>
      <c r="K409" s="145"/>
      <c r="L409" s="166">
        <f t="shared" si="26"/>
        <v>0</v>
      </c>
      <c r="M409" s="304"/>
      <c r="N409" s="102">
        <f t="shared" si="27"/>
        <v>19.774100000000001</v>
      </c>
    </row>
    <row r="410" spans="1:14" ht="22.5" customHeight="1" thickBot="1" x14ac:dyDescent="0.35">
      <c r="A410" s="63" t="s">
        <v>921</v>
      </c>
      <c r="B410" s="63">
        <v>7</v>
      </c>
      <c r="C410" s="63"/>
      <c r="D410" s="63" t="s">
        <v>1692</v>
      </c>
      <c r="E410" s="63" t="s">
        <v>1182</v>
      </c>
      <c r="F410" s="194">
        <v>15.0611</v>
      </c>
      <c r="G410" s="194">
        <v>15.7691</v>
      </c>
      <c r="H410" s="76">
        <f t="shared" si="25"/>
        <v>0.70800000000000018</v>
      </c>
      <c r="I410" s="59"/>
      <c r="J410" s="144">
        <v>52</v>
      </c>
      <c r="K410" s="145"/>
      <c r="L410" s="166">
        <f t="shared" si="26"/>
        <v>0</v>
      </c>
      <c r="M410" s="304"/>
      <c r="N410" s="102">
        <f t="shared" si="27"/>
        <v>15.7691</v>
      </c>
    </row>
    <row r="411" spans="1:14" ht="26.25" customHeight="1" thickBot="1" x14ac:dyDescent="0.35">
      <c r="A411" s="63" t="s">
        <v>923</v>
      </c>
      <c r="B411" s="63">
        <v>7</v>
      </c>
      <c r="C411" s="63"/>
      <c r="D411" s="63" t="s">
        <v>1693</v>
      </c>
      <c r="E411" s="63" t="s">
        <v>1182</v>
      </c>
      <c r="F411" s="194">
        <v>22.858899999999998</v>
      </c>
      <c r="G411" s="194">
        <v>23.490500000000001</v>
      </c>
      <c r="H411" s="76">
        <f t="shared" si="25"/>
        <v>0.63160000000000238</v>
      </c>
      <c r="I411" s="59"/>
      <c r="J411" s="46">
        <v>41.1</v>
      </c>
      <c r="K411" s="145"/>
      <c r="L411" s="166">
        <f t="shared" si="26"/>
        <v>0</v>
      </c>
      <c r="M411" s="304"/>
      <c r="N411" s="102">
        <f t="shared" si="27"/>
        <v>23.490500000000001</v>
      </c>
    </row>
    <row r="412" spans="1:14" ht="24.75" customHeight="1" thickBot="1" x14ac:dyDescent="0.35">
      <c r="A412" s="63" t="s">
        <v>924</v>
      </c>
      <c r="B412" s="63">
        <v>7</v>
      </c>
      <c r="C412" s="63"/>
      <c r="D412" s="63" t="s">
        <v>1694</v>
      </c>
      <c r="E412" s="63" t="s">
        <v>1182</v>
      </c>
      <c r="F412" s="194">
        <v>20.083300000000001</v>
      </c>
      <c r="G412" s="194">
        <v>21.594000000000001</v>
      </c>
      <c r="H412" s="76">
        <f t="shared" si="25"/>
        <v>1.5106999999999999</v>
      </c>
      <c r="I412" s="59"/>
      <c r="J412" s="144">
        <v>39</v>
      </c>
      <c r="K412" s="145"/>
      <c r="L412" s="166">
        <f t="shared" si="26"/>
        <v>0</v>
      </c>
      <c r="M412" s="304"/>
      <c r="N412" s="102">
        <f t="shared" si="27"/>
        <v>21.594000000000001</v>
      </c>
    </row>
    <row r="413" spans="1:14" ht="26.25" customHeight="1" thickBot="1" x14ac:dyDescent="0.35">
      <c r="A413" s="80" t="s">
        <v>926</v>
      </c>
      <c r="B413" s="63">
        <v>7</v>
      </c>
      <c r="C413" s="80"/>
      <c r="D413" s="80" t="s">
        <v>1695</v>
      </c>
      <c r="E413" s="80" t="s">
        <v>1182</v>
      </c>
      <c r="F413" s="194">
        <v>26.965599999999998</v>
      </c>
      <c r="G413" s="194">
        <v>28.701499999999999</v>
      </c>
      <c r="H413" s="76">
        <f t="shared" si="25"/>
        <v>1.7359000000000009</v>
      </c>
      <c r="I413" s="59"/>
      <c r="J413" s="2">
        <v>84.2</v>
      </c>
      <c r="K413" s="88"/>
      <c r="L413" s="102">
        <f t="shared" si="26"/>
        <v>0</v>
      </c>
      <c r="N413" s="102">
        <f t="shared" si="27"/>
        <v>28.701499999999999</v>
      </c>
    </row>
    <row r="414" spans="1:14" ht="16.2" thickBot="1" x14ac:dyDescent="0.35">
      <c r="A414" s="80" t="s">
        <v>927</v>
      </c>
      <c r="B414" s="63">
        <v>7</v>
      </c>
      <c r="C414" s="80"/>
      <c r="D414" s="80" t="s">
        <v>1696</v>
      </c>
      <c r="E414" s="80" t="s">
        <v>1182</v>
      </c>
      <c r="F414" s="194">
        <v>21.677900000000001</v>
      </c>
      <c r="G414" s="194">
        <v>22.093699999999998</v>
      </c>
      <c r="H414" s="76">
        <f t="shared" si="25"/>
        <v>0.41579999999999728</v>
      </c>
      <c r="I414" s="59"/>
      <c r="J414" s="2">
        <v>57.3</v>
      </c>
      <c r="K414" s="88"/>
      <c r="L414" s="102">
        <f t="shared" si="26"/>
        <v>0</v>
      </c>
      <c r="N414" s="102">
        <f t="shared" si="27"/>
        <v>22.093699999999998</v>
      </c>
    </row>
    <row r="415" spans="1:14" ht="23.25" customHeight="1" thickBot="1" x14ac:dyDescent="0.35">
      <c r="A415" s="80" t="s">
        <v>928</v>
      </c>
      <c r="B415" s="63">
        <v>7</v>
      </c>
      <c r="C415" s="80"/>
      <c r="D415" s="80" t="s">
        <v>1697</v>
      </c>
      <c r="E415" s="80" t="s">
        <v>1182</v>
      </c>
      <c r="F415" s="194">
        <v>17.961600000000001</v>
      </c>
      <c r="G415" s="194">
        <v>18.7789</v>
      </c>
      <c r="H415" s="76">
        <f t="shared" si="25"/>
        <v>0.81729999999999947</v>
      </c>
      <c r="I415" s="59"/>
      <c r="J415" s="2">
        <v>37.299999999999997</v>
      </c>
      <c r="K415" s="88"/>
      <c r="L415" s="102">
        <f t="shared" si="26"/>
        <v>0</v>
      </c>
      <c r="N415" s="102">
        <f t="shared" si="27"/>
        <v>18.7789</v>
      </c>
    </row>
    <row r="416" spans="1:14" ht="28.5" customHeight="1" thickBot="1" x14ac:dyDescent="0.35">
      <c r="A416" s="80" t="s">
        <v>929</v>
      </c>
      <c r="B416" s="63">
        <v>7</v>
      </c>
      <c r="C416" s="80"/>
      <c r="D416" s="80" t="s">
        <v>1698</v>
      </c>
      <c r="E416" s="80" t="s">
        <v>1182</v>
      </c>
      <c r="F416" s="194">
        <v>23.6309</v>
      </c>
      <c r="G416" s="194">
        <v>24.166899999999998</v>
      </c>
      <c r="H416" s="76">
        <f t="shared" si="25"/>
        <v>0.53599999999999781</v>
      </c>
      <c r="I416" s="59"/>
      <c r="J416" s="2">
        <v>52.1</v>
      </c>
      <c r="K416" s="88"/>
      <c r="L416" s="102">
        <f t="shared" si="26"/>
        <v>0</v>
      </c>
      <c r="N416" s="102">
        <f t="shared" si="27"/>
        <v>24.166899999999998</v>
      </c>
    </row>
    <row r="417" spans="1:14" ht="19.95" customHeight="1" thickBot="1" x14ac:dyDescent="0.35">
      <c r="A417" s="80" t="s">
        <v>933</v>
      </c>
      <c r="B417" s="63">
        <v>7</v>
      </c>
      <c r="C417" s="80"/>
      <c r="D417" s="80" t="s">
        <v>1699</v>
      </c>
      <c r="E417" s="80" t="s">
        <v>1182</v>
      </c>
      <c r="F417" s="206">
        <v>19.350999999999999</v>
      </c>
      <c r="G417" s="206">
        <v>19.572900000000001</v>
      </c>
      <c r="H417" s="76">
        <f t="shared" si="25"/>
        <v>0.22190000000000154</v>
      </c>
      <c r="I417" s="59"/>
      <c r="J417" s="2">
        <v>40.9</v>
      </c>
      <c r="K417" s="88"/>
      <c r="L417" s="102">
        <f t="shared" si="26"/>
        <v>0</v>
      </c>
      <c r="N417" s="102">
        <f t="shared" si="27"/>
        <v>19.572900000000001</v>
      </c>
    </row>
    <row r="418" spans="1:14" ht="21.75" customHeight="1" thickBot="1" x14ac:dyDescent="0.35">
      <c r="A418" s="80" t="s">
        <v>934</v>
      </c>
      <c r="B418" s="63">
        <v>7</v>
      </c>
      <c r="C418" s="80"/>
      <c r="D418" s="80" t="s">
        <v>1700</v>
      </c>
      <c r="E418" s="80" t="s">
        <v>1182</v>
      </c>
      <c r="F418" s="194">
        <v>13.376300000000001</v>
      </c>
      <c r="G418" s="194">
        <v>14.391999999999999</v>
      </c>
      <c r="H418" s="76">
        <f t="shared" si="25"/>
        <v>1.0156999999999989</v>
      </c>
      <c r="I418" s="59"/>
      <c r="J418" s="2">
        <v>38.9</v>
      </c>
      <c r="K418" s="88"/>
      <c r="L418" s="102">
        <f t="shared" si="26"/>
        <v>0</v>
      </c>
      <c r="N418" s="102">
        <f t="shared" si="27"/>
        <v>14.391999999999999</v>
      </c>
    </row>
    <row r="419" spans="1:14" ht="27" customHeight="1" thickBot="1" x14ac:dyDescent="0.35">
      <c r="A419" s="80" t="s">
        <v>935</v>
      </c>
      <c r="B419" s="63">
        <v>7</v>
      </c>
      <c r="C419" s="80"/>
      <c r="D419" s="80"/>
      <c r="E419" s="80"/>
      <c r="F419" s="229">
        <v>17.032599999999999</v>
      </c>
      <c r="G419" s="82">
        <v>18.500299999999999</v>
      </c>
      <c r="H419" s="76">
        <f t="shared" si="25"/>
        <v>1.4677000000000007</v>
      </c>
      <c r="I419" s="59"/>
      <c r="J419" s="45">
        <v>84</v>
      </c>
      <c r="K419" s="88"/>
      <c r="L419" s="102">
        <f t="shared" si="26"/>
        <v>0</v>
      </c>
      <c r="N419" s="102">
        <f t="shared" ref="N419:N425" si="28">G420</f>
        <v>12.210100000000001</v>
      </c>
    </row>
    <row r="420" spans="1:14" ht="16.2" thickBot="1" x14ac:dyDescent="0.35">
      <c r="A420" s="80" t="s">
        <v>941</v>
      </c>
      <c r="B420" s="63">
        <v>7</v>
      </c>
      <c r="C420" s="80"/>
      <c r="D420" s="80" t="s">
        <v>1701</v>
      </c>
      <c r="E420" s="80" t="s">
        <v>1182</v>
      </c>
      <c r="F420" s="194">
        <v>11.989599999999999</v>
      </c>
      <c r="G420" s="194">
        <v>12.210100000000001</v>
      </c>
      <c r="H420" s="76">
        <f t="shared" si="25"/>
        <v>0.22050000000000125</v>
      </c>
      <c r="I420" s="59"/>
      <c r="J420" s="2">
        <v>57.8</v>
      </c>
      <c r="K420" s="88"/>
      <c r="L420" s="102">
        <f t="shared" si="26"/>
        <v>0</v>
      </c>
      <c r="N420" s="102">
        <f t="shared" si="28"/>
        <v>16.483599999999999</v>
      </c>
    </row>
    <row r="421" spans="1:14" ht="25.5" customHeight="1" thickBot="1" x14ac:dyDescent="0.35">
      <c r="A421" s="80" t="s">
        <v>944</v>
      </c>
      <c r="B421" s="63">
        <v>7</v>
      </c>
      <c r="C421" s="80"/>
      <c r="D421" s="80" t="s">
        <v>1702</v>
      </c>
      <c r="E421" s="80" t="s">
        <v>1182</v>
      </c>
      <c r="F421" s="194">
        <v>15.778</v>
      </c>
      <c r="G421" s="194">
        <v>16.483599999999999</v>
      </c>
      <c r="H421" s="76">
        <f t="shared" si="25"/>
        <v>0.70559999999999867</v>
      </c>
      <c r="I421" s="59"/>
      <c r="J421" s="2">
        <v>37.5</v>
      </c>
      <c r="K421" s="88"/>
      <c r="L421" s="102">
        <f t="shared" si="26"/>
        <v>0</v>
      </c>
      <c r="N421" s="102">
        <f t="shared" si="28"/>
        <v>20.315899999999999</v>
      </c>
    </row>
    <row r="422" spans="1:14" ht="24" customHeight="1" thickBot="1" x14ac:dyDescent="0.35">
      <c r="A422" s="80" t="s">
        <v>948</v>
      </c>
      <c r="B422" s="63">
        <v>7</v>
      </c>
      <c r="C422" s="80"/>
      <c r="D422" s="80" t="s">
        <v>1703</v>
      </c>
      <c r="E422" s="80" t="s">
        <v>1182</v>
      </c>
      <c r="F422" s="194">
        <v>19.197099999999999</v>
      </c>
      <c r="G422" s="194">
        <v>20.315899999999999</v>
      </c>
      <c r="H422" s="76">
        <f t="shared" si="25"/>
        <v>1.1188000000000002</v>
      </c>
      <c r="I422" s="59"/>
      <c r="J422" s="46">
        <v>52.1</v>
      </c>
      <c r="K422" s="88"/>
      <c r="L422" s="102">
        <f t="shared" si="26"/>
        <v>0</v>
      </c>
      <c r="N422" s="102">
        <f t="shared" si="28"/>
        <v>22.678000000000001</v>
      </c>
    </row>
    <row r="423" spans="1:14" ht="16.2" thickBot="1" x14ac:dyDescent="0.35">
      <c r="A423" s="80" t="s">
        <v>952</v>
      </c>
      <c r="B423" s="63">
        <v>7</v>
      </c>
      <c r="C423" s="80"/>
      <c r="D423" s="80" t="s">
        <v>1704</v>
      </c>
      <c r="E423" s="80" t="s">
        <v>1182</v>
      </c>
      <c r="F423" s="194">
        <v>21.799700000000001</v>
      </c>
      <c r="G423" s="194">
        <v>22.678000000000001</v>
      </c>
      <c r="H423" s="76">
        <f t="shared" si="25"/>
        <v>0.87829999999999941</v>
      </c>
      <c r="I423" s="59"/>
      <c r="J423" s="2">
        <v>40.9</v>
      </c>
      <c r="K423" s="88"/>
      <c r="L423" s="102">
        <f t="shared" si="26"/>
        <v>0</v>
      </c>
      <c r="N423" s="102">
        <f t="shared" si="28"/>
        <v>14.7714</v>
      </c>
    </row>
    <row r="424" spans="1:14" ht="16.2" thickBot="1" x14ac:dyDescent="0.35">
      <c r="A424" s="63" t="s">
        <v>953</v>
      </c>
      <c r="B424" s="63">
        <v>7</v>
      </c>
      <c r="C424" s="63"/>
      <c r="D424" s="63" t="s">
        <v>1705</v>
      </c>
      <c r="E424" s="63" t="s">
        <v>1182</v>
      </c>
      <c r="F424" s="194">
        <v>14.2616</v>
      </c>
      <c r="G424" s="194">
        <v>14.7714</v>
      </c>
      <c r="H424" s="76">
        <f t="shared" si="25"/>
        <v>0.50980000000000025</v>
      </c>
      <c r="I424" s="59"/>
      <c r="J424" s="46">
        <v>39.1</v>
      </c>
      <c r="K424" s="145"/>
      <c r="L424" s="166">
        <f t="shared" si="26"/>
        <v>0</v>
      </c>
      <c r="M424" s="192"/>
      <c r="N424" s="102">
        <f t="shared" si="28"/>
        <v>22.8538</v>
      </c>
    </row>
    <row r="425" spans="1:14" ht="16.2" thickBot="1" x14ac:dyDescent="0.35">
      <c r="A425" s="63" t="s">
        <v>957</v>
      </c>
      <c r="B425" s="63">
        <v>7</v>
      </c>
      <c r="C425" s="63"/>
      <c r="D425" s="63" t="s">
        <v>1706</v>
      </c>
      <c r="E425" s="63" t="s">
        <v>1182</v>
      </c>
      <c r="F425" s="194">
        <v>22.055800000000001</v>
      </c>
      <c r="G425" s="194">
        <v>22.8538</v>
      </c>
      <c r="H425" s="76">
        <f t="shared" si="25"/>
        <v>0.79799999999999827</v>
      </c>
      <c r="I425" s="59"/>
      <c r="J425" s="46">
        <v>38.799999999999997</v>
      </c>
      <c r="K425" s="145"/>
      <c r="L425" s="166">
        <f t="shared" si="26"/>
        <v>0</v>
      </c>
      <c r="M425" s="64"/>
      <c r="N425" s="102">
        <f t="shared" si="28"/>
        <v>21.305399999999999</v>
      </c>
    </row>
    <row r="426" spans="1:14" ht="16.2" thickBot="1" x14ac:dyDescent="0.35">
      <c r="A426" s="63" t="s">
        <v>960</v>
      </c>
      <c r="B426" s="63">
        <v>7</v>
      </c>
      <c r="C426" s="63"/>
      <c r="D426" s="63" t="s">
        <v>1707</v>
      </c>
      <c r="E426" s="63" t="s">
        <v>1182</v>
      </c>
      <c r="F426" s="194">
        <v>20.480899999999998</v>
      </c>
      <c r="G426" s="194">
        <v>21.305399999999999</v>
      </c>
      <c r="H426" s="76">
        <f t="shared" si="25"/>
        <v>0.82450000000000045</v>
      </c>
      <c r="I426" s="59"/>
      <c r="J426" s="46">
        <v>40.1</v>
      </c>
      <c r="K426" s="145"/>
      <c r="L426" s="166">
        <f t="shared" si="26"/>
        <v>0</v>
      </c>
      <c r="M426" s="192"/>
      <c r="N426" s="102" t="e">
        <f>#REF!</f>
        <v>#REF!</v>
      </c>
    </row>
    <row r="427" spans="1:14" ht="16.2" thickBot="1" x14ac:dyDescent="0.35">
      <c r="A427" s="63" t="s">
        <v>961</v>
      </c>
      <c r="B427" s="63">
        <v>7</v>
      </c>
      <c r="C427" s="63"/>
      <c r="D427" s="63" t="s">
        <v>1708</v>
      </c>
      <c r="E427" s="63" t="s">
        <v>1182</v>
      </c>
      <c r="F427" s="194">
        <v>25.112300000000001</v>
      </c>
      <c r="G427" s="194">
        <v>26.175899999999999</v>
      </c>
      <c r="H427" s="76">
        <f t="shared" si="25"/>
        <v>1.0635999999999974</v>
      </c>
      <c r="I427" s="59"/>
      <c r="J427" s="46">
        <v>57.8</v>
      </c>
      <c r="K427" s="145"/>
      <c r="L427" s="166">
        <f t="shared" si="26"/>
        <v>0</v>
      </c>
      <c r="M427" s="64"/>
      <c r="N427" s="102">
        <f t="shared" si="27"/>
        <v>26.175899999999999</v>
      </c>
    </row>
    <row r="428" spans="1:14" ht="16.2" thickBot="1" x14ac:dyDescent="0.35">
      <c r="A428" s="63" t="s">
        <v>962</v>
      </c>
      <c r="B428" s="63">
        <v>7</v>
      </c>
      <c r="C428" s="63"/>
      <c r="D428" s="63" t="s">
        <v>1709</v>
      </c>
      <c r="E428" s="63" t="s">
        <v>1182</v>
      </c>
      <c r="F428" s="194">
        <v>18.38</v>
      </c>
      <c r="G428" s="194">
        <v>18.8888</v>
      </c>
      <c r="H428" s="76">
        <f t="shared" si="25"/>
        <v>0.50880000000000081</v>
      </c>
      <c r="I428" s="59"/>
      <c r="J428" s="46">
        <v>37.5</v>
      </c>
      <c r="K428" s="145"/>
      <c r="L428" s="166">
        <f t="shared" si="26"/>
        <v>0</v>
      </c>
      <c r="M428" s="64"/>
      <c r="N428" s="102">
        <f t="shared" si="27"/>
        <v>18.8888</v>
      </c>
    </row>
    <row r="429" spans="1:14" ht="21.75" customHeight="1" thickBot="1" x14ac:dyDescent="0.35">
      <c r="A429" s="63" t="s">
        <v>966</v>
      </c>
      <c r="B429" s="63">
        <v>7</v>
      </c>
      <c r="C429" s="63"/>
      <c r="D429" s="63"/>
      <c r="E429" s="63"/>
      <c r="F429" s="194">
        <v>19.527799999999999</v>
      </c>
      <c r="G429" s="194">
        <v>20.636199999999999</v>
      </c>
      <c r="H429" s="76">
        <f t="shared" si="25"/>
        <v>1.1083999999999996</v>
      </c>
      <c r="I429" s="165"/>
      <c r="J429" s="46">
        <v>52.1</v>
      </c>
      <c r="K429" s="145"/>
      <c r="L429" s="166">
        <f t="shared" si="26"/>
        <v>0</v>
      </c>
      <c r="M429" s="64"/>
      <c r="N429" s="102">
        <f t="shared" si="27"/>
        <v>20.636199999999999</v>
      </c>
    </row>
    <row r="430" spans="1:14" ht="16.2" thickBot="1" x14ac:dyDescent="0.35">
      <c r="A430" s="63" t="s">
        <v>970</v>
      </c>
      <c r="B430" s="63">
        <v>7</v>
      </c>
      <c r="C430" s="63"/>
      <c r="D430" s="63" t="s">
        <v>1710</v>
      </c>
      <c r="E430" s="63" t="s">
        <v>1182</v>
      </c>
      <c r="F430" s="194">
        <v>13.1585</v>
      </c>
      <c r="G430" s="194">
        <v>13.724600000000001</v>
      </c>
      <c r="H430" s="76">
        <f t="shared" si="25"/>
        <v>0.56610000000000049</v>
      </c>
      <c r="I430" s="59"/>
      <c r="J430" s="46">
        <v>41.1</v>
      </c>
      <c r="K430" s="145"/>
      <c r="L430" s="166">
        <f t="shared" si="26"/>
        <v>0</v>
      </c>
      <c r="M430" s="192"/>
      <c r="N430" s="102">
        <f t="shared" si="27"/>
        <v>13.724600000000001</v>
      </c>
    </row>
    <row r="431" spans="1:14" ht="16.2" thickBot="1" x14ac:dyDescent="0.35">
      <c r="A431" s="80" t="s">
        <v>974</v>
      </c>
      <c r="B431" s="63">
        <v>7</v>
      </c>
      <c r="C431" s="80"/>
      <c r="D431" s="80"/>
      <c r="E431" s="80"/>
      <c r="F431" s="194">
        <v>10.7212</v>
      </c>
      <c r="G431" s="194">
        <v>11.6663</v>
      </c>
      <c r="H431" s="76">
        <f t="shared" si="25"/>
        <v>0.94510000000000005</v>
      </c>
      <c r="I431" s="59"/>
      <c r="J431" s="2">
        <v>39.200000000000003</v>
      </c>
      <c r="K431" s="88"/>
      <c r="L431" s="102">
        <f t="shared" si="26"/>
        <v>0</v>
      </c>
      <c r="N431" s="102">
        <f t="shared" si="27"/>
        <v>11.6663</v>
      </c>
    </row>
    <row r="432" spans="1:14" ht="16.2" thickBot="1" x14ac:dyDescent="0.35">
      <c r="A432" s="80" t="s">
        <v>978</v>
      </c>
      <c r="B432" s="63">
        <v>7</v>
      </c>
      <c r="C432" s="80"/>
      <c r="D432" s="80" t="s">
        <v>1711</v>
      </c>
      <c r="E432" s="80" t="s">
        <v>1182</v>
      </c>
      <c r="F432" s="194">
        <v>22.4847</v>
      </c>
      <c r="G432" s="194">
        <v>23.429500000000001</v>
      </c>
      <c r="H432" s="76">
        <f t="shared" si="25"/>
        <v>0.94480000000000075</v>
      </c>
      <c r="I432" s="59"/>
      <c r="J432" s="2">
        <v>38.9</v>
      </c>
      <c r="K432" s="88"/>
      <c r="L432" s="102">
        <f t="shared" si="26"/>
        <v>0</v>
      </c>
      <c r="N432" s="102">
        <f t="shared" si="27"/>
        <v>23.429500000000001</v>
      </c>
    </row>
    <row r="433" spans="1:14" ht="16.2" thickBot="1" x14ac:dyDescent="0.35">
      <c r="A433" s="80" t="s">
        <v>982</v>
      </c>
      <c r="B433" s="63">
        <v>7</v>
      </c>
      <c r="C433" s="80"/>
      <c r="D433" s="80"/>
      <c r="E433" s="80"/>
      <c r="F433" s="194">
        <v>6.7878999999999996</v>
      </c>
      <c r="G433" s="194">
        <v>7.1722999999999999</v>
      </c>
      <c r="H433" s="76">
        <f t="shared" si="25"/>
        <v>0.3844000000000003</v>
      </c>
      <c r="I433" s="59"/>
      <c r="J433" s="2">
        <v>40.1</v>
      </c>
      <c r="K433" s="88"/>
      <c r="L433" s="102">
        <f t="shared" si="26"/>
        <v>0</v>
      </c>
      <c r="N433" s="102">
        <f t="shared" si="27"/>
        <v>7.1722999999999999</v>
      </c>
    </row>
    <row r="434" spans="1:14" ht="16.2" thickBot="1" x14ac:dyDescent="0.35">
      <c r="A434" s="80" t="s">
        <v>983</v>
      </c>
      <c r="B434" s="63">
        <v>7</v>
      </c>
      <c r="C434" s="80"/>
      <c r="D434" s="80" t="s">
        <v>1712</v>
      </c>
      <c r="E434" s="80" t="s">
        <v>1182</v>
      </c>
      <c r="F434" s="194">
        <v>18.457699999999999</v>
      </c>
      <c r="G434" s="194">
        <v>19.450099999999999</v>
      </c>
      <c r="H434" s="76">
        <f t="shared" si="25"/>
        <v>0.99239999999999995</v>
      </c>
      <c r="I434" s="59"/>
      <c r="J434" s="2">
        <v>57.9</v>
      </c>
      <c r="K434" s="88"/>
      <c r="L434" s="102">
        <f t="shared" si="26"/>
        <v>0</v>
      </c>
      <c r="N434" s="102">
        <f t="shared" si="27"/>
        <v>19.450099999999999</v>
      </c>
    </row>
    <row r="435" spans="1:14" ht="16.2" thickBot="1" x14ac:dyDescent="0.35">
      <c r="A435" s="63" t="s">
        <v>984</v>
      </c>
      <c r="B435" s="63">
        <v>7</v>
      </c>
      <c r="C435" s="63"/>
      <c r="D435" s="63" t="s">
        <v>1713</v>
      </c>
      <c r="E435" s="63" t="s">
        <v>1182</v>
      </c>
      <c r="F435" s="194">
        <v>10.3414</v>
      </c>
      <c r="G435" s="194">
        <v>10.8223</v>
      </c>
      <c r="H435" s="76">
        <f t="shared" si="25"/>
        <v>0.48090000000000011</v>
      </c>
      <c r="I435" s="59"/>
      <c r="J435" s="46">
        <v>37.700000000000003</v>
      </c>
      <c r="K435" s="145"/>
      <c r="L435" s="166">
        <f t="shared" si="26"/>
        <v>0</v>
      </c>
      <c r="M435" s="192"/>
      <c r="N435" s="102">
        <f t="shared" si="27"/>
        <v>10.8223</v>
      </c>
    </row>
    <row r="436" spans="1:14" ht="16.2" thickBot="1" x14ac:dyDescent="0.35">
      <c r="A436" s="80" t="s">
        <v>988</v>
      </c>
      <c r="B436" s="63">
        <v>7</v>
      </c>
      <c r="C436" s="80"/>
      <c r="D436" s="80" t="s">
        <v>1714</v>
      </c>
      <c r="E436" s="80" t="s">
        <v>1182</v>
      </c>
      <c r="F436" s="194">
        <v>19.341699999999999</v>
      </c>
      <c r="G436" s="194">
        <v>19.462199999999999</v>
      </c>
      <c r="H436" s="76">
        <f t="shared" si="25"/>
        <v>0.12049999999999983</v>
      </c>
      <c r="I436" s="59"/>
      <c r="J436" s="2">
        <v>52.1</v>
      </c>
      <c r="K436" s="88"/>
      <c r="L436" s="102">
        <f t="shared" si="26"/>
        <v>0</v>
      </c>
      <c r="N436" s="102">
        <f t="shared" si="27"/>
        <v>19.462199999999999</v>
      </c>
    </row>
    <row r="437" spans="1:14" ht="16.2" thickBot="1" x14ac:dyDescent="0.35">
      <c r="A437" s="80" t="s">
        <v>989</v>
      </c>
      <c r="B437" s="63">
        <v>7</v>
      </c>
      <c r="C437" s="80"/>
      <c r="D437" s="80" t="s">
        <v>1715</v>
      </c>
      <c r="E437" s="80" t="s">
        <v>1182</v>
      </c>
      <c r="F437" s="194">
        <v>21.1401</v>
      </c>
      <c r="G437" s="194">
        <v>21.913499999999999</v>
      </c>
      <c r="H437" s="76">
        <f t="shared" si="25"/>
        <v>0.77339999999999876</v>
      </c>
      <c r="I437" s="59"/>
      <c r="J437" s="2">
        <v>40.9</v>
      </c>
      <c r="K437" s="88"/>
      <c r="L437" s="102">
        <f t="shared" si="26"/>
        <v>0</v>
      </c>
      <c r="N437" s="102">
        <f t="shared" si="27"/>
        <v>21.913499999999999</v>
      </c>
    </row>
    <row r="438" spans="1:14" ht="16.2" thickBot="1" x14ac:dyDescent="0.35">
      <c r="A438" s="80" t="s">
        <v>990</v>
      </c>
      <c r="B438" s="63">
        <v>7</v>
      </c>
      <c r="C438" s="80"/>
      <c r="D438" s="80" t="s">
        <v>1716</v>
      </c>
      <c r="E438" s="80" t="s">
        <v>1182</v>
      </c>
      <c r="F438" s="194">
        <v>21.3736</v>
      </c>
      <c r="G438" s="194">
        <v>22.1892</v>
      </c>
      <c r="H438" s="76">
        <f t="shared" si="25"/>
        <v>0.81559999999999988</v>
      </c>
      <c r="I438" s="59"/>
      <c r="J438" s="2">
        <v>39.200000000000003</v>
      </c>
      <c r="K438" s="88"/>
      <c r="L438" s="102">
        <f t="shared" si="26"/>
        <v>0</v>
      </c>
      <c r="N438" s="102">
        <f t="shared" si="27"/>
        <v>22.1892</v>
      </c>
    </row>
    <row r="439" spans="1:14" ht="16.2" thickBot="1" x14ac:dyDescent="0.35">
      <c r="A439" s="63" t="s">
        <v>991</v>
      </c>
      <c r="B439" s="63">
        <v>7</v>
      </c>
      <c r="C439" s="63"/>
      <c r="D439" s="63" t="s">
        <v>1717</v>
      </c>
      <c r="E439" s="63" t="s">
        <v>1182</v>
      </c>
      <c r="F439" s="194">
        <v>16.9968</v>
      </c>
      <c r="G439" s="194">
        <v>17.6556</v>
      </c>
      <c r="H439" s="76">
        <f t="shared" si="25"/>
        <v>0.65879999999999939</v>
      </c>
      <c r="I439" s="165"/>
      <c r="J439" s="46">
        <v>38.799999999999997</v>
      </c>
      <c r="K439" s="145"/>
      <c r="L439" s="166">
        <f t="shared" si="26"/>
        <v>0</v>
      </c>
      <c r="M439" s="64"/>
      <c r="N439" s="102">
        <f t="shared" si="27"/>
        <v>17.6556</v>
      </c>
    </row>
    <row r="440" spans="1:14" ht="26.25" customHeight="1" thickBot="1" x14ac:dyDescent="0.35">
      <c r="A440" s="63" t="s">
        <v>995</v>
      </c>
      <c r="B440" s="63">
        <v>7</v>
      </c>
      <c r="C440" s="63"/>
      <c r="D440" s="63" t="s">
        <v>1718</v>
      </c>
      <c r="E440" s="63" t="s">
        <v>1182</v>
      </c>
      <c r="F440" s="194">
        <v>11.6774</v>
      </c>
      <c r="G440" s="194">
        <v>12.1517</v>
      </c>
      <c r="H440" s="76">
        <f t="shared" si="25"/>
        <v>0.4742999999999995</v>
      </c>
      <c r="I440" s="165"/>
      <c r="J440" s="46">
        <v>40.1</v>
      </c>
      <c r="K440" s="145"/>
      <c r="L440" s="166"/>
      <c r="M440" s="64"/>
      <c r="N440" s="102">
        <f t="shared" si="27"/>
        <v>12.1517</v>
      </c>
    </row>
    <row r="441" spans="1:14" ht="21.75" customHeight="1" thickBot="1" x14ac:dyDescent="0.35">
      <c r="A441" s="63" t="s">
        <v>996</v>
      </c>
      <c r="B441" s="63">
        <v>7</v>
      </c>
      <c r="C441" s="63"/>
      <c r="D441" s="63" t="s">
        <v>1719</v>
      </c>
      <c r="E441" s="63" t="s">
        <v>1182</v>
      </c>
      <c r="F441" s="194">
        <v>13.927199999999999</v>
      </c>
      <c r="G441" s="194">
        <v>14.2959</v>
      </c>
      <c r="H441" s="76">
        <f t="shared" si="25"/>
        <v>0.36870000000000047</v>
      </c>
      <c r="I441" s="165"/>
      <c r="J441" s="46">
        <v>57.7</v>
      </c>
      <c r="K441" s="145"/>
      <c r="L441" s="166"/>
      <c r="M441" s="64"/>
      <c r="N441" s="102">
        <f t="shared" si="27"/>
        <v>14.2959</v>
      </c>
    </row>
    <row r="442" spans="1:14" ht="24.75" customHeight="1" thickBot="1" x14ac:dyDescent="0.35">
      <c r="A442" s="63" t="s">
        <v>998</v>
      </c>
      <c r="B442" s="63">
        <v>7</v>
      </c>
      <c r="C442" s="63"/>
      <c r="D442" s="63" t="s">
        <v>1721</v>
      </c>
      <c r="E442" s="63" t="s">
        <v>1182</v>
      </c>
      <c r="F442" s="134">
        <v>12.0069</v>
      </c>
      <c r="G442" s="134">
        <v>12.8171</v>
      </c>
      <c r="H442" s="76">
        <f t="shared" si="25"/>
        <v>0.81020000000000003</v>
      </c>
      <c r="I442" s="59"/>
      <c r="J442" s="46">
        <v>37.4</v>
      </c>
      <c r="K442" s="145"/>
      <c r="L442" s="166"/>
      <c r="M442" s="192"/>
      <c r="N442" s="102">
        <f t="shared" si="27"/>
        <v>12.8171</v>
      </c>
    </row>
    <row r="443" spans="1:14" ht="16.2" thickBot="1" x14ac:dyDescent="0.35">
      <c r="A443" s="63" t="s">
        <v>999</v>
      </c>
      <c r="B443" s="63">
        <v>7</v>
      </c>
      <c r="C443" s="63"/>
      <c r="D443" s="63"/>
      <c r="E443" s="63"/>
      <c r="F443" s="59">
        <v>15.4482</v>
      </c>
      <c r="G443" s="59">
        <v>16.831399999999999</v>
      </c>
      <c r="H443" s="76">
        <f t="shared" si="25"/>
        <v>1.3831999999999987</v>
      </c>
      <c r="I443" s="59"/>
      <c r="J443" s="46">
        <v>51.8</v>
      </c>
      <c r="K443" s="145"/>
      <c r="L443" s="166"/>
      <c r="M443" s="64"/>
      <c r="N443" s="102">
        <f t="shared" si="27"/>
        <v>16.831399999999999</v>
      </c>
    </row>
    <row r="444" spans="1:14" ht="16.2" thickBot="1" x14ac:dyDescent="0.35">
      <c r="A444" s="63" t="s">
        <v>1000</v>
      </c>
      <c r="B444" s="63">
        <v>7</v>
      </c>
      <c r="C444" s="63"/>
      <c r="D444" s="63" t="s">
        <v>1722</v>
      </c>
      <c r="E444" s="63" t="s">
        <v>1182</v>
      </c>
      <c r="F444" s="194">
        <v>20.741099999999999</v>
      </c>
      <c r="G444" s="194">
        <v>21.713799999999999</v>
      </c>
      <c r="H444" s="76">
        <f t="shared" si="25"/>
        <v>0.97269999999999968</v>
      </c>
      <c r="I444" s="165"/>
      <c r="J444" s="46">
        <v>40.700000000000003</v>
      </c>
      <c r="K444" s="145"/>
      <c r="L444" s="166"/>
      <c r="M444" s="64"/>
      <c r="N444" s="102">
        <f t="shared" si="27"/>
        <v>21.713799999999999</v>
      </c>
    </row>
    <row r="445" spans="1:14" ht="16.2" thickBot="1" x14ac:dyDescent="0.35">
      <c r="A445" s="63" t="s">
        <v>1004</v>
      </c>
      <c r="B445" s="63">
        <v>7</v>
      </c>
      <c r="C445" s="63"/>
      <c r="D445" s="63"/>
      <c r="E445" s="63"/>
      <c r="F445" s="194">
        <v>7.8217999999999996</v>
      </c>
      <c r="G445" s="194">
        <v>8.2175999999999991</v>
      </c>
      <c r="H445" s="76">
        <f t="shared" si="25"/>
        <v>0.39579999999999949</v>
      </c>
      <c r="I445" s="165"/>
      <c r="J445" s="46">
        <v>39.1</v>
      </c>
      <c r="K445" s="145"/>
      <c r="L445" s="166"/>
      <c r="M445" s="64"/>
      <c r="N445" s="102">
        <f t="shared" si="27"/>
        <v>8.2175999999999991</v>
      </c>
    </row>
    <row r="446" spans="1:14" ht="16.2" thickBot="1" x14ac:dyDescent="0.35">
      <c r="A446" s="63" t="s">
        <v>1005</v>
      </c>
      <c r="B446" s="63">
        <v>7</v>
      </c>
      <c r="C446" s="63"/>
      <c r="D446" s="63" t="s">
        <v>1723</v>
      </c>
      <c r="E446" s="63" t="s">
        <v>1182</v>
      </c>
      <c r="F446" s="194">
        <v>21.128399999999999</v>
      </c>
      <c r="G446" s="194">
        <v>21.921600000000002</v>
      </c>
      <c r="H446" s="76">
        <f t="shared" si="25"/>
        <v>0.79320000000000235</v>
      </c>
      <c r="I446" s="59"/>
      <c r="J446" s="46">
        <v>38.700000000000003</v>
      </c>
      <c r="K446" s="145"/>
      <c r="L446" s="166">
        <f t="shared" si="26"/>
        <v>0</v>
      </c>
      <c r="M446" s="64"/>
      <c r="N446" s="102">
        <f t="shared" si="27"/>
        <v>21.921600000000002</v>
      </c>
    </row>
    <row r="447" spans="1:14" ht="16.2" thickBot="1" x14ac:dyDescent="0.35">
      <c r="A447" s="63" t="s">
        <v>1009</v>
      </c>
      <c r="B447" s="63">
        <v>7</v>
      </c>
      <c r="C447" s="63"/>
      <c r="D447" s="63" t="s">
        <v>1724</v>
      </c>
      <c r="E447" s="63" t="s">
        <v>1182</v>
      </c>
      <c r="F447" s="194">
        <v>11.773</v>
      </c>
      <c r="G447" s="194">
        <v>12.549899999999999</v>
      </c>
      <c r="H447" s="76">
        <f t="shared" si="25"/>
        <v>0.77689999999999948</v>
      </c>
      <c r="I447" s="59"/>
      <c r="J447" s="46">
        <v>40.200000000000003</v>
      </c>
      <c r="K447" s="145"/>
      <c r="L447" s="166">
        <f t="shared" si="26"/>
        <v>0</v>
      </c>
      <c r="M447" s="192"/>
      <c r="N447" s="102">
        <f t="shared" si="27"/>
        <v>12.549899999999999</v>
      </c>
    </row>
    <row r="448" spans="1:14" ht="23.25" customHeight="1" thickBot="1" x14ac:dyDescent="0.35">
      <c r="A448" s="80" t="s">
        <v>1010</v>
      </c>
      <c r="B448" s="63">
        <v>7</v>
      </c>
      <c r="C448" s="80"/>
      <c r="D448" s="80" t="s">
        <v>1725</v>
      </c>
      <c r="E448" s="80" t="s">
        <v>1182</v>
      </c>
      <c r="F448" s="194">
        <v>23.390899999999998</v>
      </c>
      <c r="G448" s="194">
        <v>24.335999999999999</v>
      </c>
      <c r="H448" s="76">
        <f t="shared" si="25"/>
        <v>0.94510000000000005</v>
      </c>
      <c r="I448" s="59"/>
      <c r="J448" s="2">
        <v>57.9</v>
      </c>
      <c r="K448" s="88"/>
      <c r="L448" s="102">
        <f t="shared" si="26"/>
        <v>0</v>
      </c>
      <c r="N448" s="102">
        <f t="shared" si="27"/>
        <v>24.335999999999999</v>
      </c>
    </row>
    <row r="449" spans="1:14" ht="21.75" customHeight="1" thickBot="1" x14ac:dyDescent="0.35">
      <c r="A449" s="80" t="s">
        <v>1014</v>
      </c>
      <c r="B449" s="63">
        <v>7</v>
      </c>
      <c r="C449" s="80"/>
      <c r="D449" s="80" t="s">
        <v>1726</v>
      </c>
      <c r="E449" s="80" t="s">
        <v>1182</v>
      </c>
      <c r="F449" s="195">
        <v>12.833</v>
      </c>
      <c r="G449" s="195">
        <v>13.4314</v>
      </c>
      <c r="H449" s="76">
        <f t="shared" si="25"/>
        <v>0.59839999999999982</v>
      </c>
      <c r="I449" s="59"/>
      <c r="J449" s="2">
        <v>37.700000000000003</v>
      </c>
      <c r="K449" s="88"/>
      <c r="L449" s="102">
        <f t="shared" si="26"/>
        <v>0</v>
      </c>
      <c r="N449" s="102">
        <f t="shared" si="27"/>
        <v>13.4314</v>
      </c>
    </row>
    <row r="450" spans="1:14" ht="26.25" customHeight="1" thickBot="1" x14ac:dyDescent="0.35">
      <c r="A450" s="80" t="s">
        <v>1016</v>
      </c>
      <c r="B450" s="63">
        <v>7</v>
      </c>
      <c r="C450" s="80"/>
      <c r="D450" s="80" t="s">
        <v>1727</v>
      </c>
      <c r="E450" s="80" t="s">
        <v>1182</v>
      </c>
      <c r="F450" s="194">
        <v>22.111899999999999</v>
      </c>
      <c r="G450" s="194">
        <v>23.070799999999998</v>
      </c>
      <c r="H450" s="76">
        <f t="shared" si="25"/>
        <v>0.95889999999999986</v>
      </c>
      <c r="I450" s="59"/>
      <c r="J450" s="2">
        <v>51.8</v>
      </c>
      <c r="K450" s="88"/>
      <c r="L450" s="102">
        <f t="shared" si="26"/>
        <v>0</v>
      </c>
      <c r="N450" s="102">
        <f t="shared" si="27"/>
        <v>23.070799999999998</v>
      </c>
    </row>
    <row r="451" spans="1:14" ht="16.2" thickBot="1" x14ac:dyDescent="0.35">
      <c r="A451" s="80" t="s">
        <v>1020</v>
      </c>
      <c r="B451" s="63">
        <v>7</v>
      </c>
      <c r="C451" s="80"/>
      <c r="D451" s="80" t="s">
        <v>1728</v>
      </c>
      <c r="E451" s="80" t="s">
        <v>1182</v>
      </c>
      <c r="F451" s="194">
        <v>11.4537</v>
      </c>
      <c r="G451" s="194">
        <v>11.5527</v>
      </c>
      <c r="H451" s="76">
        <f t="shared" si="25"/>
        <v>9.9000000000000199E-2</v>
      </c>
      <c r="I451" s="59"/>
      <c r="J451" s="2">
        <v>40.799999999999997</v>
      </c>
      <c r="K451" s="88"/>
      <c r="L451" s="102">
        <f t="shared" si="26"/>
        <v>0</v>
      </c>
      <c r="N451" s="102">
        <f t="shared" si="27"/>
        <v>11.5527</v>
      </c>
    </row>
    <row r="452" spans="1:14" ht="30.75" customHeight="1" thickBot="1" x14ac:dyDescent="0.35">
      <c r="A452" s="63" t="s">
        <v>1024</v>
      </c>
      <c r="B452" s="63">
        <v>7</v>
      </c>
      <c r="C452" s="63"/>
      <c r="D452" s="63" t="s">
        <v>1729</v>
      </c>
      <c r="E452" s="63" t="s">
        <v>1182</v>
      </c>
      <c r="F452" s="76">
        <v>15.1736</v>
      </c>
      <c r="G452" s="76">
        <v>15.9907</v>
      </c>
      <c r="H452" s="76">
        <f t="shared" si="25"/>
        <v>0.81709999999999994</v>
      </c>
      <c r="I452" s="59"/>
      <c r="J452" s="46">
        <v>39.200000000000003</v>
      </c>
      <c r="K452" s="145"/>
      <c r="L452" s="166">
        <f t="shared" si="26"/>
        <v>0</v>
      </c>
      <c r="M452" s="145"/>
      <c r="N452" s="102">
        <f t="shared" si="27"/>
        <v>15.9907</v>
      </c>
    </row>
    <row r="453" spans="1:14" ht="16.2" thickBot="1" x14ac:dyDescent="0.35">
      <c r="A453" s="80" t="s">
        <v>1028</v>
      </c>
      <c r="B453" s="63">
        <v>7</v>
      </c>
      <c r="C453" s="80"/>
      <c r="D453" s="80" t="s">
        <v>1731</v>
      </c>
      <c r="E453" s="80" t="s">
        <v>1182</v>
      </c>
      <c r="F453" s="194">
        <v>11.425599999999999</v>
      </c>
      <c r="G453" s="194">
        <v>11.651</v>
      </c>
      <c r="H453" s="76">
        <f t="shared" si="25"/>
        <v>0.22540000000000049</v>
      </c>
      <c r="I453" s="59"/>
      <c r="J453" s="2">
        <v>38.799999999999997</v>
      </c>
      <c r="K453" s="88"/>
      <c r="L453" s="102">
        <f t="shared" si="26"/>
        <v>0</v>
      </c>
      <c r="N453" s="102">
        <f t="shared" si="27"/>
        <v>11.651</v>
      </c>
    </row>
    <row r="454" spans="1:14" ht="16.2" thickBot="1" x14ac:dyDescent="0.35">
      <c r="A454" s="80" t="s">
        <v>1031</v>
      </c>
      <c r="B454" s="63">
        <v>7</v>
      </c>
      <c r="C454" s="80"/>
      <c r="D454" s="80" t="s">
        <v>1732</v>
      </c>
      <c r="E454" s="80" t="s">
        <v>1182</v>
      </c>
      <c r="F454" s="194">
        <v>17.222899999999999</v>
      </c>
      <c r="G454" s="194">
        <v>18.983499999999999</v>
      </c>
      <c r="H454" s="76">
        <f t="shared" si="25"/>
        <v>1.7606000000000002</v>
      </c>
      <c r="I454" s="59"/>
      <c r="J454" s="2">
        <v>40.1</v>
      </c>
      <c r="K454" s="88"/>
      <c r="L454" s="102">
        <f t="shared" si="26"/>
        <v>0</v>
      </c>
      <c r="N454" s="102">
        <f t="shared" si="27"/>
        <v>18.983499999999999</v>
      </c>
    </row>
    <row r="455" spans="1:14" ht="16.2" thickBot="1" x14ac:dyDescent="0.35">
      <c r="A455" s="63" t="s">
        <v>1035</v>
      </c>
      <c r="B455" s="63">
        <v>7</v>
      </c>
      <c r="C455" s="63"/>
      <c r="D455" s="63" t="s">
        <v>1733</v>
      </c>
      <c r="E455" s="63" t="s">
        <v>1182</v>
      </c>
      <c r="F455" s="194">
        <v>13.6633</v>
      </c>
      <c r="G455" s="194">
        <v>13.817</v>
      </c>
      <c r="H455" s="76">
        <f t="shared" si="25"/>
        <v>0.15370000000000061</v>
      </c>
      <c r="I455" s="59"/>
      <c r="J455" s="46">
        <v>57.7</v>
      </c>
      <c r="K455" s="145"/>
      <c r="L455" s="166">
        <f t="shared" si="26"/>
        <v>0</v>
      </c>
      <c r="M455" s="192"/>
      <c r="N455" s="102">
        <f t="shared" si="27"/>
        <v>13.817</v>
      </c>
    </row>
    <row r="456" spans="1:14" ht="29.25" customHeight="1" thickBot="1" x14ac:dyDescent="0.35">
      <c r="A456" s="80" t="s">
        <v>1039</v>
      </c>
      <c r="B456" s="63">
        <v>7</v>
      </c>
      <c r="C456" s="80"/>
      <c r="D456" s="80" t="s">
        <v>1734</v>
      </c>
      <c r="E456" s="80" t="s">
        <v>1182</v>
      </c>
      <c r="F456" s="194">
        <v>13.174899999999999</v>
      </c>
      <c r="G456" s="194">
        <v>13.807700000000001</v>
      </c>
      <c r="H456" s="76">
        <f t="shared" ref="H456:H514" si="29">G456-F456</f>
        <v>0.63280000000000136</v>
      </c>
      <c r="I456" s="59"/>
      <c r="J456" s="2">
        <v>37.700000000000003</v>
      </c>
      <c r="K456" s="88"/>
      <c r="L456" s="102">
        <f t="shared" si="26"/>
        <v>0</v>
      </c>
      <c r="N456" s="102">
        <f t="shared" si="27"/>
        <v>13.807700000000001</v>
      </c>
    </row>
    <row r="457" spans="1:14" ht="16.2" thickBot="1" x14ac:dyDescent="0.35">
      <c r="A457" s="80" t="s">
        <v>1043</v>
      </c>
      <c r="B457" s="63">
        <v>7</v>
      </c>
      <c r="C457" s="80"/>
      <c r="D457" s="80" t="s">
        <v>1735</v>
      </c>
      <c r="E457" s="80" t="s">
        <v>1182</v>
      </c>
      <c r="F457" s="194">
        <v>17.725300000000001</v>
      </c>
      <c r="G457" s="194">
        <v>18.361899999999999</v>
      </c>
      <c r="H457" s="76">
        <f t="shared" si="29"/>
        <v>0.63659999999999783</v>
      </c>
      <c r="I457" s="59"/>
      <c r="J457" s="45">
        <v>52</v>
      </c>
      <c r="K457" s="88"/>
      <c r="L457" s="102">
        <f t="shared" ref="L457:L513" si="30">-K457</f>
        <v>0</v>
      </c>
      <c r="N457" s="102">
        <f t="shared" si="27"/>
        <v>18.361899999999999</v>
      </c>
    </row>
    <row r="458" spans="1:14" ht="16.2" thickBot="1" x14ac:dyDescent="0.35">
      <c r="A458" s="80" t="s">
        <v>1045</v>
      </c>
      <c r="B458" s="63">
        <v>7</v>
      </c>
      <c r="C458" s="80"/>
      <c r="D458" s="80" t="s">
        <v>1736</v>
      </c>
      <c r="E458" s="80" t="s">
        <v>1182</v>
      </c>
      <c r="F458" s="194">
        <v>12.6602</v>
      </c>
      <c r="G458" s="194">
        <v>13.269399999999999</v>
      </c>
      <c r="H458" s="76">
        <f t="shared" si="29"/>
        <v>0.60919999999999952</v>
      </c>
      <c r="I458" s="59"/>
      <c r="J458" s="2">
        <v>40.5</v>
      </c>
      <c r="K458" s="88"/>
      <c r="L458" s="102">
        <f t="shared" si="30"/>
        <v>0</v>
      </c>
      <c r="M458" s="103">
        <f>L458*F537</f>
        <v>0</v>
      </c>
      <c r="N458" s="102">
        <f t="shared" si="27"/>
        <v>13.269399999999999</v>
      </c>
    </row>
    <row r="459" spans="1:14" ht="16.2" thickBot="1" x14ac:dyDescent="0.35">
      <c r="A459" s="80" t="s">
        <v>1049</v>
      </c>
      <c r="B459" s="63">
        <v>7</v>
      </c>
      <c r="C459" s="80"/>
      <c r="D459" s="80" t="s">
        <v>1737</v>
      </c>
      <c r="E459" s="80" t="s">
        <v>1182</v>
      </c>
      <c r="F459" s="194">
        <v>17.919699999999999</v>
      </c>
      <c r="G459" s="194">
        <v>18.585899999999999</v>
      </c>
      <c r="H459" s="76">
        <f t="shared" si="29"/>
        <v>0.6661999999999999</v>
      </c>
      <c r="I459" s="59"/>
      <c r="J459" s="45">
        <v>39</v>
      </c>
      <c r="K459" s="88"/>
      <c r="L459" s="102">
        <f t="shared" si="30"/>
        <v>0</v>
      </c>
      <c r="N459" s="102">
        <f t="shared" si="27"/>
        <v>18.585899999999999</v>
      </c>
    </row>
    <row r="460" spans="1:14" ht="16.2" thickBot="1" x14ac:dyDescent="0.35">
      <c r="A460" s="80" t="s">
        <v>1053</v>
      </c>
      <c r="B460" s="63">
        <v>7</v>
      </c>
      <c r="C460" s="80"/>
      <c r="D460" s="80" t="s">
        <v>1738</v>
      </c>
      <c r="E460" s="80" t="s">
        <v>1182</v>
      </c>
      <c r="F460" s="194">
        <v>17.856300000000001</v>
      </c>
      <c r="G460" s="194">
        <v>18.561</v>
      </c>
      <c r="H460" s="76">
        <f t="shared" si="29"/>
        <v>0.70469999999999899</v>
      </c>
      <c r="I460" s="59"/>
      <c r="J460" s="2">
        <v>38.700000000000003</v>
      </c>
      <c r="K460" s="88"/>
      <c r="L460" s="102">
        <f t="shared" si="30"/>
        <v>0</v>
      </c>
      <c r="N460" s="102">
        <f t="shared" si="27"/>
        <v>18.561</v>
      </c>
    </row>
    <row r="461" spans="1:14" ht="16.2" thickBot="1" x14ac:dyDescent="0.35">
      <c r="A461" s="80" t="s">
        <v>1057</v>
      </c>
      <c r="B461" s="63">
        <v>7</v>
      </c>
      <c r="C461" s="80"/>
      <c r="D461" s="80" t="s">
        <v>1740</v>
      </c>
      <c r="E461" s="80" t="s">
        <v>1182</v>
      </c>
      <c r="F461" s="194">
        <v>19.000800000000002</v>
      </c>
      <c r="G461" s="194">
        <v>19.870200000000001</v>
      </c>
      <c r="H461" s="76">
        <f t="shared" si="29"/>
        <v>0.86939999999999884</v>
      </c>
      <c r="I461" s="59"/>
      <c r="J461" s="45">
        <v>40</v>
      </c>
      <c r="K461" s="88"/>
      <c r="L461" s="102">
        <f t="shared" si="30"/>
        <v>0</v>
      </c>
      <c r="N461" s="102">
        <f t="shared" si="27"/>
        <v>19.870200000000001</v>
      </c>
    </row>
    <row r="462" spans="1:14" ht="27" customHeight="1" thickBot="1" x14ac:dyDescent="0.35">
      <c r="A462" s="80" t="s">
        <v>1058</v>
      </c>
      <c r="B462" s="63">
        <v>7</v>
      </c>
      <c r="C462" s="80"/>
      <c r="D462" s="80" t="s">
        <v>1741</v>
      </c>
      <c r="E462" s="80" t="s">
        <v>1182</v>
      </c>
      <c r="F462" s="194">
        <v>20.832799999999999</v>
      </c>
      <c r="G462" s="194">
        <v>21.6187</v>
      </c>
      <c r="H462" s="76">
        <f t="shared" si="29"/>
        <v>0.7859000000000016</v>
      </c>
      <c r="I462" s="59"/>
      <c r="J462" s="2">
        <v>57.8</v>
      </c>
      <c r="K462" s="88"/>
      <c r="L462" s="102">
        <f t="shared" si="30"/>
        <v>0</v>
      </c>
      <c r="N462" s="102">
        <f t="shared" si="27"/>
        <v>21.6187</v>
      </c>
    </row>
    <row r="463" spans="1:14" ht="28.5" customHeight="1" thickBot="1" x14ac:dyDescent="0.35">
      <c r="A463" s="63" t="s">
        <v>1059</v>
      </c>
      <c r="B463" s="63">
        <v>7</v>
      </c>
      <c r="C463" s="63"/>
      <c r="D463" s="63" t="s">
        <v>1742</v>
      </c>
      <c r="E463" s="63" t="s">
        <v>1182</v>
      </c>
      <c r="F463" s="194">
        <v>14.6988</v>
      </c>
      <c r="G463" s="194">
        <v>15.468999999999999</v>
      </c>
      <c r="H463" s="76">
        <f t="shared" si="29"/>
        <v>0.77019999999999911</v>
      </c>
      <c r="I463" s="59"/>
      <c r="J463" s="46">
        <v>37.6</v>
      </c>
      <c r="K463" s="145"/>
      <c r="L463" s="166">
        <f t="shared" si="30"/>
        <v>0</v>
      </c>
      <c r="M463" s="192"/>
      <c r="N463" s="102">
        <f t="shared" si="27"/>
        <v>15.468999999999999</v>
      </c>
    </row>
    <row r="464" spans="1:14" ht="16.2" thickBot="1" x14ac:dyDescent="0.35">
      <c r="A464" s="80" t="s">
        <v>1060</v>
      </c>
      <c r="B464" s="63">
        <v>7</v>
      </c>
      <c r="C464" s="80"/>
      <c r="D464" s="80" t="s">
        <v>1743</v>
      </c>
      <c r="E464" s="80" t="s">
        <v>1182</v>
      </c>
      <c r="F464" s="194">
        <v>22.614699999999999</v>
      </c>
      <c r="G464" s="194">
        <v>23.5395</v>
      </c>
      <c r="H464" s="76">
        <f t="shared" si="29"/>
        <v>0.92480000000000118</v>
      </c>
      <c r="I464" s="59"/>
      <c r="J464" s="2">
        <v>51.8</v>
      </c>
      <c r="K464" s="145"/>
      <c r="L464" s="102">
        <f t="shared" si="30"/>
        <v>0</v>
      </c>
      <c r="N464" s="102">
        <f t="shared" ref="N464:N515" si="31">G464</f>
        <v>23.5395</v>
      </c>
    </row>
    <row r="465" spans="1:14" ht="16.2" thickBot="1" x14ac:dyDescent="0.35">
      <c r="A465" s="63" t="s">
        <v>1061</v>
      </c>
      <c r="B465" s="63">
        <v>7</v>
      </c>
      <c r="C465" s="63"/>
      <c r="D465" s="63" t="s">
        <v>1744</v>
      </c>
      <c r="E465" s="63" t="s">
        <v>1182</v>
      </c>
      <c r="F465" s="76">
        <v>7.7507000000000001</v>
      </c>
      <c r="G465" s="76">
        <v>7.7641999999999998</v>
      </c>
      <c r="H465" s="76">
        <f t="shared" si="29"/>
        <v>1.3499999999999623E-2</v>
      </c>
      <c r="I465" s="59"/>
      <c r="J465" s="46">
        <v>40.799999999999997</v>
      </c>
      <c r="K465" s="145"/>
      <c r="L465" s="166">
        <f t="shared" si="30"/>
        <v>0</v>
      </c>
      <c r="M465" s="64"/>
      <c r="N465" s="102">
        <f t="shared" si="31"/>
        <v>7.7641999999999998</v>
      </c>
    </row>
    <row r="466" spans="1:14" ht="27" customHeight="1" thickBot="1" x14ac:dyDescent="0.35">
      <c r="A466" s="80" t="s">
        <v>1062</v>
      </c>
      <c r="B466" s="63">
        <v>7</v>
      </c>
      <c r="C466" s="80"/>
      <c r="D466" s="80" t="s">
        <v>1745</v>
      </c>
      <c r="E466" s="80" t="s">
        <v>1182</v>
      </c>
      <c r="F466" s="194">
        <v>19.225000000000001</v>
      </c>
      <c r="G466" s="194">
        <v>19.782399999999999</v>
      </c>
      <c r="H466" s="76">
        <f t="shared" si="29"/>
        <v>0.55739999999999768</v>
      </c>
      <c r="I466" s="59"/>
      <c r="J466" s="45">
        <v>39</v>
      </c>
      <c r="K466" s="88"/>
      <c r="L466" s="102">
        <f t="shared" si="30"/>
        <v>0</v>
      </c>
      <c r="N466" s="102">
        <f t="shared" si="31"/>
        <v>19.782399999999999</v>
      </c>
    </row>
    <row r="467" spans="1:14" ht="23.25" customHeight="1" thickBot="1" x14ac:dyDescent="0.35">
      <c r="A467" s="80" t="s">
        <v>1066</v>
      </c>
      <c r="B467" s="63">
        <v>7</v>
      </c>
      <c r="C467" s="80"/>
      <c r="D467" s="80" t="s">
        <v>1746</v>
      </c>
      <c r="E467" s="80" t="s">
        <v>1182</v>
      </c>
      <c r="F467" s="194">
        <v>12.393000000000001</v>
      </c>
      <c r="G467" s="194">
        <v>12.8773</v>
      </c>
      <c r="H467" s="76">
        <f t="shared" si="29"/>
        <v>0.48429999999999929</v>
      </c>
      <c r="I467" s="59"/>
      <c r="J467" s="2">
        <v>38.799999999999997</v>
      </c>
      <c r="K467" s="88"/>
      <c r="L467" s="102">
        <f t="shared" si="30"/>
        <v>0</v>
      </c>
      <c r="M467" s="103">
        <f>L467*F537</f>
        <v>0</v>
      </c>
      <c r="N467" s="102">
        <f t="shared" si="31"/>
        <v>12.8773</v>
      </c>
    </row>
    <row r="468" spans="1:14" ht="15.75" customHeight="1" thickBot="1" x14ac:dyDescent="0.35">
      <c r="A468" s="80" t="s">
        <v>1068</v>
      </c>
      <c r="B468" s="63">
        <v>7</v>
      </c>
      <c r="C468" s="80"/>
      <c r="D468" s="80" t="s">
        <v>1747</v>
      </c>
      <c r="E468" s="80" t="s">
        <v>1182</v>
      </c>
      <c r="F468" s="194">
        <v>16.903199999999998</v>
      </c>
      <c r="G468" s="194">
        <v>17.420100000000001</v>
      </c>
      <c r="H468" s="76">
        <f t="shared" si="29"/>
        <v>0.51690000000000325</v>
      </c>
      <c r="I468" s="59"/>
      <c r="J468" s="2">
        <v>39.9</v>
      </c>
      <c r="K468" s="88"/>
      <c r="L468" s="102">
        <f t="shared" si="30"/>
        <v>0</v>
      </c>
      <c r="M468" s="103">
        <f>L468*F537</f>
        <v>0</v>
      </c>
      <c r="N468" s="102">
        <f t="shared" si="31"/>
        <v>17.420100000000001</v>
      </c>
    </row>
    <row r="469" spans="1:14" ht="25.5" customHeight="1" thickBot="1" x14ac:dyDescent="0.35">
      <c r="A469" s="80" t="s">
        <v>1070</v>
      </c>
      <c r="B469" s="63">
        <v>7</v>
      </c>
      <c r="C469" s="80"/>
      <c r="D469" s="80" t="s">
        <v>1748</v>
      </c>
      <c r="E469" s="80" t="s">
        <v>1182</v>
      </c>
      <c r="F469" s="194">
        <v>23.213000000000001</v>
      </c>
      <c r="G469" s="194">
        <v>24.149799999999999</v>
      </c>
      <c r="H469" s="76">
        <f t="shared" si="29"/>
        <v>0.93679999999999808</v>
      </c>
      <c r="I469" s="59"/>
      <c r="J469" s="2">
        <v>57.7</v>
      </c>
      <c r="K469" s="88"/>
      <c r="L469" s="102">
        <f t="shared" si="30"/>
        <v>0</v>
      </c>
      <c r="N469" s="102">
        <f t="shared" si="31"/>
        <v>24.149799999999999</v>
      </c>
    </row>
    <row r="470" spans="1:14" ht="30" customHeight="1" thickBot="1" x14ac:dyDescent="0.35">
      <c r="A470" s="80" t="s">
        <v>1072</v>
      </c>
      <c r="B470" s="63">
        <v>7</v>
      </c>
      <c r="C470" s="80"/>
      <c r="D470" s="80"/>
      <c r="E470" s="80"/>
      <c r="F470" s="194">
        <v>14.374000000000001</v>
      </c>
      <c r="G470" s="194">
        <v>15.094799999999999</v>
      </c>
      <c r="H470" s="76">
        <f t="shared" si="29"/>
        <v>0.72079999999999878</v>
      </c>
      <c r="I470" s="59"/>
      <c r="J470" s="2">
        <v>37.6</v>
      </c>
      <c r="K470" s="88"/>
      <c r="L470" s="102">
        <f t="shared" si="30"/>
        <v>0</v>
      </c>
      <c r="N470" s="102">
        <f t="shared" si="31"/>
        <v>15.094799999999999</v>
      </c>
    </row>
    <row r="471" spans="1:14" ht="27" customHeight="1" thickBot="1" x14ac:dyDescent="0.35">
      <c r="A471" s="63" t="s">
        <v>1075</v>
      </c>
      <c r="B471" s="63">
        <v>7</v>
      </c>
      <c r="C471" s="63"/>
      <c r="D471" s="63"/>
      <c r="E471" s="63"/>
      <c r="F471" s="194">
        <v>12.1569</v>
      </c>
      <c r="G471" s="194">
        <v>12.976800000000001</v>
      </c>
      <c r="H471" s="76">
        <f t="shared" si="29"/>
        <v>0.81990000000000052</v>
      </c>
      <c r="I471" s="59"/>
      <c r="J471" s="46">
        <v>52.1</v>
      </c>
      <c r="K471" s="145"/>
      <c r="L471" s="166">
        <f t="shared" si="30"/>
        <v>0</v>
      </c>
      <c r="M471" s="145"/>
      <c r="N471" s="102">
        <f t="shared" si="31"/>
        <v>12.976800000000001</v>
      </c>
    </row>
    <row r="472" spans="1:14" ht="16.2" thickBot="1" x14ac:dyDescent="0.35">
      <c r="A472" s="63" t="s">
        <v>1077</v>
      </c>
      <c r="B472" s="63">
        <v>7</v>
      </c>
      <c r="C472" s="63"/>
      <c r="D472" s="63" t="s">
        <v>1749</v>
      </c>
      <c r="E472" s="63" t="s">
        <v>1182</v>
      </c>
      <c r="F472" s="194">
        <v>16.893899999999999</v>
      </c>
      <c r="G472" s="194">
        <v>17.391300000000001</v>
      </c>
      <c r="H472" s="76">
        <f t="shared" si="29"/>
        <v>0.49740000000000251</v>
      </c>
      <c r="I472" s="59"/>
      <c r="J472" s="46">
        <v>40.4</v>
      </c>
      <c r="K472" s="145"/>
      <c r="L472" s="166">
        <f t="shared" si="30"/>
        <v>0</v>
      </c>
      <c r="M472" s="64"/>
      <c r="N472" s="102">
        <f t="shared" si="31"/>
        <v>17.391300000000001</v>
      </c>
    </row>
    <row r="473" spans="1:14" ht="27.75" customHeight="1" thickBot="1" x14ac:dyDescent="0.35">
      <c r="A473" s="63" t="s">
        <v>1081</v>
      </c>
      <c r="B473" s="63">
        <v>7</v>
      </c>
      <c r="C473" s="63"/>
      <c r="D473" s="63" t="s">
        <v>1750</v>
      </c>
      <c r="E473" s="63" t="s">
        <v>1182</v>
      </c>
      <c r="F473" s="194">
        <v>18.2258</v>
      </c>
      <c r="G473" s="194">
        <v>19.062100000000001</v>
      </c>
      <c r="H473" s="76">
        <f t="shared" si="29"/>
        <v>0.83630000000000138</v>
      </c>
      <c r="I473" s="59"/>
      <c r="J473" s="46">
        <v>39.1</v>
      </c>
      <c r="K473" s="145"/>
      <c r="L473" s="166">
        <f t="shared" si="30"/>
        <v>0</v>
      </c>
      <c r="M473" s="64"/>
      <c r="N473" s="102">
        <f t="shared" si="31"/>
        <v>19.062100000000001</v>
      </c>
    </row>
    <row r="474" spans="1:14" ht="16.2" thickBot="1" x14ac:dyDescent="0.35">
      <c r="A474" s="63" t="s">
        <v>1085</v>
      </c>
      <c r="B474" s="63">
        <v>7</v>
      </c>
      <c r="C474" s="63"/>
      <c r="D474" s="63" t="s">
        <v>1751</v>
      </c>
      <c r="E474" s="63" t="s">
        <v>1182</v>
      </c>
      <c r="F474" s="198">
        <v>16.9984</v>
      </c>
      <c r="G474" s="198">
        <v>17.916699999999999</v>
      </c>
      <c r="H474" s="76">
        <f t="shared" si="29"/>
        <v>0.91829999999999856</v>
      </c>
      <c r="I474" s="59"/>
      <c r="J474" s="46">
        <v>38.6</v>
      </c>
      <c r="K474" s="145"/>
      <c r="L474" s="166">
        <f t="shared" si="30"/>
        <v>0</v>
      </c>
      <c r="M474" s="199"/>
      <c r="N474" s="102">
        <f t="shared" si="31"/>
        <v>17.916699999999999</v>
      </c>
    </row>
    <row r="475" spans="1:14" ht="16.2" thickBot="1" x14ac:dyDescent="0.35">
      <c r="A475" s="63" t="s">
        <v>1086</v>
      </c>
      <c r="B475" s="63">
        <v>7</v>
      </c>
      <c r="C475" s="63"/>
      <c r="D475" s="63" t="s">
        <v>1752</v>
      </c>
      <c r="E475" s="63" t="s">
        <v>1182</v>
      </c>
      <c r="F475" s="194">
        <v>15.355499999999999</v>
      </c>
      <c r="G475" s="194">
        <v>16.002700000000001</v>
      </c>
      <c r="H475" s="76">
        <f t="shared" si="29"/>
        <v>0.64720000000000155</v>
      </c>
      <c r="I475" s="59"/>
      <c r="J475" s="144">
        <v>40</v>
      </c>
      <c r="K475" s="145"/>
      <c r="L475" s="166">
        <f t="shared" si="30"/>
        <v>0</v>
      </c>
      <c r="M475" s="199">
        <v>5.3171999999999997</v>
      </c>
      <c r="N475" s="102">
        <f t="shared" si="31"/>
        <v>16.002700000000001</v>
      </c>
    </row>
    <row r="476" spans="1:14" ht="16.2" thickBot="1" x14ac:dyDescent="0.35">
      <c r="A476" s="63" t="s">
        <v>1087</v>
      </c>
      <c r="B476" s="63">
        <v>7</v>
      </c>
      <c r="C476" s="63"/>
      <c r="D476" s="63" t="s">
        <v>1753</v>
      </c>
      <c r="E476" s="63" t="s">
        <v>1182</v>
      </c>
      <c r="F476" s="194">
        <v>28.818899999999999</v>
      </c>
      <c r="G476" s="194">
        <v>29.956499999999998</v>
      </c>
      <c r="H476" s="76">
        <f t="shared" si="29"/>
        <v>1.1375999999999991</v>
      </c>
      <c r="I476" s="59"/>
      <c r="J476" s="46">
        <v>57.7</v>
      </c>
      <c r="K476" s="145"/>
      <c r="L476" s="166">
        <f t="shared" si="30"/>
        <v>0</v>
      </c>
      <c r="M476" s="199"/>
      <c r="N476" s="102">
        <f t="shared" si="31"/>
        <v>29.956499999999998</v>
      </c>
    </row>
    <row r="477" spans="1:14" ht="31.5" customHeight="1" thickBot="1" x14ac:dyDescent="0.35">
      <c r="A477" s="63" t="s">
        <v>1091</v>
      </c>
      <c r="B477" s="63">
        <v>7</v>
      </c>
      <c r="C477" s="63"/>
      <c r="D477" s="63" t="s">
        <v>1754</v>
      </c>
      <c r="E477" s="63" t="s">
        <v>1182</v>
      </c>
      <c r="F477" s="194">
        <v>13.1911</v>
      </c>
      <c r="G477" s="194">
        <v>13.764799999999999</v>
      </c>
      <c r="H477" s="76">
        <f t="shared" si="29"/>
        <v>0.57369999999999877</v>
      </c>
      <c r="I477" s="59"/>
      <c r="J477" s="46">
        <v>37.5</v>
      </c>
      <c r="K477" s="145"/>
      <c r="L477" s="166">
        <f t="shared" si="30"/>
        <v>0</v>
      </c>
      <c r="M477" s="199"/>
      <c r="N477" s="102">
        <f t="shared" si="31"/>
        <v>13.764799999999999</v>
      </c>
    </row>
    <row r="478" spans="1:14" ht="16.2" thickBot="1" x14ac:dyDescent="0.35">
      <c r="A478" s="220" t="s">
        <v>1092</v>
      </c>
      <c r="B478" s="220">
        <v>7</v>
      </c>
      <c r="C478" s="220"/>
      <c r="D478" s="220" t="s">
        <v>1755</v>
      </c>
      <c r="E478" s="220" t="s">
        <v>1182</v>
      </c>
      <c r="F478" s="59">
        <v>11.180999999999999</v>
      </c>
      <c r="G478" s="59">
        <v>11.699299999999999</v>
      </c>
      <c r="H478" s="76">
        <f t="shared" si="29"/>
        <v>0.51829999999999998</v>
      </c>
      <c r="I478" s="59"/>
      <c r="J478" s="144">
        <v>52</v>
      </c>
      <c r="K478" s="145"/>
      <c r="L478" s="166">
        <f t="shared" si="30"/>
        <v>0</v>
      </c>
      <c r="M478" s="64"/>
      <c r="N478" s="102">
        <f t="shared" si="31"/>
        <v>11.699299999999999</v>
      </c>
    </row>
    <row r="479" spans="1:14" ht="16.2" thickBot="1" x14ac:dyDescent="0.35">
      <c r="A479" s="80" t="s">
        <v>1093</v>
      </c>
      <c r="B479" s="63">
        <v>7</v>
      </c>
      <c r="C479" s="80"/>
      <c r="D479" s="80" t="s">
        <v>1756</v>
      </c>
      <c r="E479" s="80" t="s">
        <v>1182</v>
      </c>
      <c r="F479" s="194">
        <v>23.189699999999998</v>
      </c>
      <c r="G479" s="194">
        <v>24.197800000000001</v>
      </c>
      <c r="H479" s="76">
        <f t="shared" si="29"/>
        <v>1.0081000000000024</v>
      </c>
      <c r="I479" s="59"/>
      <c r="J479" s="2">
        <v>40.799999999999997</v>
      </c>
      <c r="K479" s="88"/>
      <c r="L479" s="102">
        <f t="shared" si="30"/>
        <v>0</v>
      </c>
      <c r="M479" s="142"/>
      <c r="N479" s="102">
        <f t="shared" si="31"/>
        <v>24.197800000000001</v>
      </c>
    </row>
    <row r="480" spans="1:14" ht="33" customHeight="1" thickBot="1" x14ac:dyDescent="0.35">
      <c r="A480" s="80" t="s">
        <v>1096</v>
      </c>
      <c r="B480" s="63">
        <v>7</v>
      </c>
      <c r="C480" s="80"/>
      <c r="D480" s="80"/>
      <c r="E480" s="80"/>
      <c r="F480" s="194">
        <v>4.5499000000000001</v>
      </c>
      <c r="G480" s="194">
        <v>4.9222000000000001</v>
      </c>
      <c r="H480" s="76">
        <f t="shared" si="29"/>
        <v>0.37230000000000008</v>
      </c>
      <c r="I480" s="59"/>
      <c r="J480" s="2">
        <v>38.9</v>
      </c>
      <c r="K480" s="88"/>
      <c r="L480" s="102">
        <f t="shared" si="30"/>
        <v>0</v>
      </c>
      <c r="M480" s="142"/>
      <c r="N480" s="102">
        <f t="shared" si="31"/>
        <v>4.9222000000000001</v>
      </c>
    </row>
    <row r="481" spans="1:14" ht="16.2" thickBot="1" x14ac:dyDescent="0.35">
      <c r="A481" s="80" t="s">
        <v>1097</v>
      </c>
      <c r="B481" s="63">
        <v>7</v>
      </c>
      <c r="C481" s="80"/>
      <c r="D481" s="80"/>
      <c r="E481" s="80"/>
      <c r="F481" s="194">
        <v>8.9618000000000002</v>
      </c>
      <c r="G481" s="194">
        <v>9.6102000000000007</v>
      </c>
      <c r="H481" s="76">
        <f t="shared" si="29"/>
        <v>0.64840000000000053</v>
      </c>
      <c r="I481" s="59"/>
      <c r="J481" s="2">
        <v>38.6</v>
      </c>
      <c r="K481" s="88"/>
      <c r="L481" s="102">
        <f t="shared" si="30"/>
        <v>0</v>
      </c>
      <c r="N481" s="102">
        <f t="shared" si="31"/>
        <v>9.6102000000000007</v>
      </c>
    </row>
    <row r="482" spans="1:14" ht="16.2" thickBot="1" x14ac:dyDescent="0.35">
      <c r="A482" s="80" t="s">
        <v>1101</v>
      </c>
      <c r="B482" s="63">
        <v>7</v>
      </c>
      <c r="C482" s="80"/>
      <c r="D482" s="80" t="s">
        <v>1757</v>
      </c>
      <c r="E482" s="80" t="s">
        <v>1182</v>
      </c>
      <c r="F482" s="194">
        <v>19.626799999999999</v>
      </c>
      <c r="G482" s="194">
        <v>20.548500000000001</v>
      </c>
      <c r="H482" s="76">
        <f t="shared" si="29"/>
        <v>0.9217000000000013</v>
      </c>
      <c r="I482" s="59"/>
      <c r="J482" s="2">
        <v>39.9</v>
      </c>
      <c r="K482" s="88"/>
      <c r="L482" s="102">
        <f t="shared" si="30"/>
        <v>0</v>
      </c>
      <c r="N482" s="102">
        <f t="shared" si="31"/>
        <v>20.548500000000001</v>
      </c>
    </row>
    <row r="483" spans="1:14" ht="16.2" thickBot="1" x14ac:dyDescent="0.35">
      <c r="A483" s="80" t="s">
        <v>1103</v>
      </c>
      <c r="B483" s="63">
        <v>7</v>
      </c>
      <c r="C483" s="80"/>
      <c r="D483" s="80" t="s">
        <v>1758</v>
      </c>
      <c r="E483" s="80" t="s">
        <v>1182</v>
      </c>
      <c r="F483" s="194">
        <v>20.1996</v>
      </c>
      <c r="G483" s="194">
        <v>21.072800000000001</v>
      </c>
      <c r="H483" s="76">
        <f t="shared" si="29"/>
        <v>0.87320000000000064</v>
      </c>
      <c r="I483" s="59"/>
      <c r="J483" s="2">
        <v>57.8</v>
      </c>
      <c r="K483" s="88"/>
      <c r="L483" s="102">
        <f t="shared" si="30"/>
        <v>0</v>
      </c>
      <c r="N483" s="102">
        <f t="shared" si="31"/>
        <v>21.072800000000001</v>
      </c>
    </row>
    <row r="484" spans="1:14" ht="16.2" thickBot="1" x14ac:dyDescent="0.35">
      <c r="A484" s="80" t="s">
        <v>1105</v>
      </c>
      <c r="B484" s="63">
        <v>7</v>
      </c>
      <c r="C484" s="80"/>
      <c r="D484" s="80" t="s">
        <v>1759</v>
      </c>
      <c r="E484" s="80" t="s">
        <v>1182</v>
      </c>
      <c r="F484" s="194">
        <v>10.3668</v>
      </c>
      <c r="G484" s="194">
        <v>10.691800000000001</v>
      </c>
      <c r="H484" s="76">
        <f t="shared" si="29"/>
        <v>0.32500000000000107</v>
      </c>
      <c r="I484" s="59"/>
      <c r="J484" s="45">
        <v>37.5</v>
      </c>
      <c r="K484" s="88"/>
      <c r="L484" s="102">
        <f t="shared" si="30"/>
        <v>0</v>
      </c>
      <c r="N484" s="102">
        <f t="shared" si="31"/>
        <v>10.691800000000001</v>
      </c>
    </row>
    <row r="485" spans="1:14" ht="16.2" thickBot="1" x14ac:dyDescent="0.35">
      <c r="A485" s="80" t="s">
        <v>1107</v>
      </c>
      <c r="B485" s="63">
        <v>7</v>
      </c>
      <c r="C485" s="80"/>
      <c r="D485" s="80" t="s">
        <v>1760</v>
      </c>
      <c r="E485" s="80" t="s">
        <v>1182</v>
      </c>
      <c r="F485" s="194">
        <v>23.0428</v>
      </c>
      <c r="G485" s="194">
        <v>24.085599999999999</v>
      </c>
      <c r="H485" s="76">
        <f t="shared" si="29"/>
        <v>1.0427999999999997</v>
      </c>
      <c r="I485" s="59"/>
      <c r="J485" s="45">
        <v>52</v>
      </c>
      <c r="K485" s="88"/>
      <c r="L485" s="102">
        <f t="shared" si="30"/>
        <v>0</v>
      </c>
      <c r="N485" s="102">
        <f t="shared" si="31"/>
        <v>24.085599999999999</v>
      </c>
    </row>
    <row r="486" spans="1:14" ht="16.2" thickBot="1" x14ac:dyDescent="0.35">
      <c r="A486" s="80" t="s">
        <v>1111</v>
      </c>
      <c r="B486" s="63">
        <v>7</v>
      </c>
      <c r="C486" s="80"/>
      <c r="D486" s="80"/>
      <c r="E486" s="80"/>
      <c r="F486" s="194">
        <v>16.406199999999998</v>
      </c>
      <c r="G486" s="194">
        <v>17.014900000000001</v>
      </c>
      <c r="H486" s="76">
        <f t="shared" si="29"/>
        <v>0.60870000000000246</v>
      </c>
      <c r="I486" s="59"/>
      <c r="J486" s="2">
        <v>40.6</v>
      </c>
      <c r="K486" s="88"/>
      <c r="L486" s="102">
        <f t="shared" si="30"/>
        <v>0</v>
      </c>
      <c r="N486" s="102">
        <f t="shared" si="31"/>
        <v>17.014900000000001</v>
      </c>
    </row>
    <row r="487" spans="1:14" ht="16.2" thickBot="1" x14ac:dyDescent="0.35">
      <c r="A487" s="63" t="s">
        <v>1115</v>
      </c>
      <c r="B487" s="63">
        <v>7</v>
      </c>
      <c r="C487" s="63"/>
      <c r="D487" s="63"/>
      <c r="E487" s="63"/>
      <c r="F487" s="194">
        <v>9.8271999999999995</v>
      </c>
      <c r="G487" s="194">
        <v>10.804399999999999</v>
      </c>
      <c r="H487" s="76">
        <f t="shared" si="29"/>
        <v>0.97719999999999985</v>
      </c>
      <c r="I487" s="59"/>
      <c r="J487" s="144">
        <v>39</v>
      </c>
      <c r="K487" s="145"/>
      <c r="L487" s="166">
        <f t="shared" si="30"/>
        <v>0</v>
      </c>
      <c r="M487" s="192"/>
      <c r="N487" s="102">
        <f t="shared" si="31"/>
        <v>10.804399999999999</v>
      </c>
    </row>
    <row r="488" spans="1:14" ht="31.5" customHeight="1" thickBot="1" x14ac:dyDescent="0.35">
      <c r="A488" s="80" t="s">
        <v>1118</v>
      </c>
      <c r="B488" s="63">
        <v>7</v>
      </c>
      <c r="C488" s="80"/>
      <c r="D488" s="80" t="s">
        <v>1761</v>
      </c>
      <c r="E488" s="80" t="s">
        <v>1182</v>
      </c>
      <c r="F488" s="194">
        <v>20.813700000000001</v>
      </c>
      <c r="G488" s="194">
        <v>21.395199999999999</v>
      </c>
      <c r="H488" s="76">
        <f t="shared" si="29"/>
        <v>0.58149999999999835</v>
      </c>
      <c r="I488" s="59"/>
      <c r="J488" s="2">
        <v>38.6</v>
      </c>
      <c r="K488" s="88"/>
      <c r="L488" s="102">
        <f t="shared" si="30"/>
        <v>0</v>
      </c>
      <c r="N488" s="102">
        <f t="shared" si="31"/>
        <v>21.395199999999999</v>
      </c>
    </row>
    <row r="489" spans="1:14" ht="21.75" customHeight="1" thickBot="1" x14ac:dyDescent="0.35">
      <c r="A489" s="80" t="s">
        <v>1120</v>
      </c>
      <c r="B489" s="63">
        <v>7</v>
      </c>
      <c r="C489" s="80"/>
      <c r="D489" s="80" t="s">
        <v>1762</v>
      </c>
      <c r="E489" s="80" t="s">
        <v>1182</v>
      </c>
      <c r="F489" s="194">
        <v>22.081299999999999</v>
      </c>
      <c r="G489" s="194">
        <v>22.970700000000001</v>
      </c>
      <c r="H489" s="76">
        <f t="shared" si="29"/>
        <v>0.88940000000000197</v>
      </c>
      <c r="I489" s="59"/>
      <c r="J489" s="45">
        <v>40</v>
      </c>
      <c r="K489" s="88"/>
      <c r="L489" s="102">
        <f t="shared" si="30"/>
        <v>0</v>
      </c>
      <c r="N489" s="102">
        <f t="shared" si="31"/>
        <v>22.970700000000001</v>
      </c>
    </row>
    <row r="490" spans="1:14" ht="18" customHeight="1" thickBot="1" x14ac:dyDescent="0.35">
      <c r="A490" s="80" t="s">
        <v>1124</v>
      </c>
      <c r="B490" s="63">
        <v>7</v>
      </c>
      <c r="C490" s="80"/>
      <c r="D490" s="80" t="s">
        <v>1763</v>
      </c>
      <c r="E490" s="80" t="s">
        <v>1182</v>
      </c>
      <c r="F490" s="194">
        <v>14.239000000000001</v>
      </c>
      <c r="G490" s="194">
        <v>14.7033</v>
      </c>
      <c r="H490" s="76">
        <f t="shared" si="29"/>
        <v>0.46429999999999971</v>
      </c>
      <c r="I490" s="59"/>
      <c r="J490" s="2">
        <v>57.8</v>
      </c>
      <c r="K490" s="88"/>
      <c r="L490" s="102">
        <f t="shared" si="30"/>
        <v>0</v>
      </c>
      <c r="N490" s="102">
        <f t="shared" si="31"/>
        <v>14.7033</v>
      </c>
    </row>
    <row r="491" spans="1:14" ht="18" customHeight="1" thickBot="1" x14ac:dyDescent="0.35">
      <c r="A491" s="80" t="s">
        <v>1125</v>
      </c>
      <c r="B491" s="63">
        <v>7</v>
      </c>
      <c r="C491" s="80"/>
      <c r="D491" s="80" t="s">
        <v>1764</v>
      </c>
      <c r="E491" s="80" t="s">
        <v>1182</v>
      </c>
      <c r="F491" s="194">
        <v>8.2460000000000004</v>
      </c>
      <c r="G491" s="194">
        <v>8.7220999999999993</v>
      </c>
      <c r="H491" s="76">
        <f t="shared" si="29"/>
        <v>0.47609999999999886</v>
      </c>
      <c r="I491" s="59"/>
      <c r="J491" s="2">
        <v>37.4</v>
      </c>
      <c r="K491" s="88"/>
      <c r="L491" s="102">
        <f t="shared" si="30"/>
        <v>0</v>
      </c>
      <c r="N491" s="102">
        <f t="shared" si="31"/>
        <v>8.7220999999999993</v>
      </c>
    </row>
    <row r="492" spans="1:14" ht="18" customHeight="1" thickBot="1" x14ac:dyDescent="0.35">
      <c r="A492" s="80" t="s">
        <v>1126</v>
      </c>
      <c r="B492" s="63">
        <v>7</v>
      </c>
      <c r="C492" s="80"/>
      <c r="D492" s="80" t="s">
        <v>1765</v>
      </c>
      <c r="E492" s="80" t="s">
        <v>1182</v>
      </c>
      <c r="F492" s="194">
        <v>14.7904</v>
      </c>
      <c r="G492" s="194">
        <v>15.0892</v>
      </c>
      <c r="H492" s="76">
        <f t="shared" si="29"/>
        <v>0.29879999999999995</v>
      </c>
      <c r="I492" s="59"/>
      <c r="J492" s="2">
        <v>51.7</v>
      </c>
      <c r="K492" s="88"/>
      <c r="L492" s="102">
        <f t="shared" si="30"/>
        <v>0</v>
      </c>
      <c r="M492" s="103">
        <f>L492*F537</f>
        <v>0</v>
      </c>
      <c r="N492" s="102">
        <f t="shared" si="31"/>
        <v>15.0892</v>
      </c>
    </row>
    <row r="493" spans="1:14" ht="36.75" customHeight="1" thickBot="1" x14ac:dyDescent="0.35">
      <c r="A493" s="63" t="s">
        <v>1127</v>
      </c>
      <c r="B493" s="63">
        <v>7</v>
      </c>
      <c r="C493" s="63"/>
      <c r="D493" s="63"/>
      <c r="E493" s="63"/>
      <c r="F493" s="208">
        <v>0.9385</v>
      </c>
      <c r="G493" s="208">
        <v>0.9395</v>
      </c>
      <c r="H493" s="76">
        <f t="shared" si="29"/>
        <v>1.0000000000000009E-3</v>
      </c>
      <c r="I493" s="59"/>
      <c r="J493" s="46">
        <v>40.6</v>
      </c>
      <c r="K493" s="145"/>
      <c r="L493" s="166">
        <f t="shared" si="30"/>
        <v>0</v>
      </c>
      <c r="M493" s="64"/>
      <c r="N493" s="102">
        <f t="shared" si="31"/>
        <v>0.9395</v>
      </c>
    </row>
    <row r="494" spans="1:14" ht="18" customHeight="1" thickBot="1" x14ac:dyDescent="0.35">
      <c r="A494" s="80" t="s">
        <v>1128</v>
      </c>
      <c r="B494" s="63">
        <v>7</v>
      </c>
      <c r="C494" s="80"/>
      <c r="D494" s="80" t="s">
        <v>1766</v>
      </c>
      <c r="E494" s="80" t="s">
        <v>1182</v>
      </c>
      <c r="F494" s="194">
        <v>10.7883</v>
      </c>
      <c r="G494" s="194">
        <v>10.982200000000001</v>
      </c>
      <c r="H494" s="76">
        <f t="shared" si="29"/>
        <v>0.19390000000000107</v>
      </c>
      <c r="I494" s="59"/>
      <c r="J494" s="2">
        <v>38.9</v>
      </c>
      <c r="K494" s="88"/>
      <c r="L494" s="102">
        <f t="shared" si="30"/>
        <v>0</v>
      </c>
      <c r="N494" s="102">
        <f t="shared" si="31"/>
        <v>10.982200000000001</v>
      </c>
    </row>
    <row r="495" spans="1:14" ht="18" customHeight="1" thickBot="1" x14ac:dyDescent="0.35">
      <c r="A495" s="80" t="s">
        <v>1131</v>
      </c>
      <c r="B495" s="63">
        <v>7</v>
      </c>
      <c r="C495" s="80"/>
      <c r="D495" s="80" t="s">
        <v>1767</v>
      </c>
      <c r="E495" s="80" t="s">
        <v>1182</v>
      </c>
      <c r="F495" s="194">
        <v>12.609500000000001</v>
      </c>
      <c r="G495" s="194">
        <v>13.244</v>
      </c>
      <c r="H495" s="76">
        <f t="shared" si="29"/>
        <v>0.63449999999999918</v>
      </c>
      <c r="I495" s="59"/>
      <c r="J495" s="2">
        <v>38.6</v>
      </c>
      <c r="K495" s="88"/>
      <c r="L495" s="102">
        <f t="shared" si="30"/>
        <v>0</v>
      </c>
      <c r="N495" s="102">
        <f t="shared" si="31"/>
        <v>13.244</v>
      </c>
    </row>
    <row r="496" spans="1:14" ht="45" customHeight="1" thickBot="1" x14ac:dyDescent="0.35">
      <c r="A496" s="80" t="s">
        <v>1135</v>
      </c>
      <c r="B496" s="63">
        <v>7</v>
      </c>
      <c r="C496" s="80"/>
      <c r="D496" s="80" t="s">
        <v>1768</v>
      </c>
      <c r="E496" s="80" t="s">
        <v>1182</v>
      </c>
      <c r="F496" s="194">
        <v>11.1653</v>
      </c>
      <c r="G496" s="194">
        <v>11.6007</v>
      </c>
      <c r="H496" s="76">
        <f t="shared" si="29"/>
        <v>0.43539999999999957</v>
      </c>
      <c r="I496" s="59"/>
      <c r="J496" s="2">
        <v>39.9</v>
      </c>
      <c r="K496" s="88"/>
      <c r="L496" s="102">
        <f t="shared" si="30"/>
        <v>0</v>
      </c>
      <c r="N496" s="102">
        <f t="shared" si="31"/>
        <v>11.6007</v>
      </c>
    </row>
    <row r="497" spans="1:14" ht="32.25" customHeight="1" thickBot="1" x14ac:dyDescent="0.35">
      <c r="A497" s="80" t="s">
        <v>1137</v>
      </c>
      <c r="B497" s="63">
        <v>7</v>
      </c>
      <c r="C497" s="80"/>
      <c r="D497" s="80" t="s">
        <v>1769</v>
      </c>
      <c r="E497" s="80" t="s">
        <v>1182</v>
      </c>
      <c r="F497" s="194">
        <v>21.581</v>
      </c>
      <c r="G497" s="194">
        <v>22.340399999999999</v>
      </c>
      <c r="H497" s="76">
        <f t="shared" si="29"/>
        <v>0.75939999999999941</v>
      </c>
      <c r="I497" s="59"/>
      <c r="J497" s="2">
        <v>57.7</v>
      </c>
      <c r="K497" s="88"/>
      <c r="L497" s="102">
        <f t="shared" si="30"/>
        <v>0</v>
      </c>
      <c r="N497" s="102">
        <f t="shared" si="31"/>
        <v>22.340399999999999</v>
      </c>
    </row>
    <row r="498" spans="1:14" ht="27" customHeight="1" thickBot="1" x14ac:dyDescent="0.35">
      <c r="A498" s="80" t="s">
        <v>1139</v>
      </c>
      <c r="B498" s="63">
        <v>7</v>
      </c>
      <c r="C498" s="80"/>
      <c r="D498" s="80" t="s">
        <v>1770</v>
      </c>
      <c r="E498" s="80" t="s">
        <v>1182</v>
      </c>
      <c r="F498" s="194">
        <v>5.1951000000000001</v>
      </c>
      <c r="G498" s="194">
        <v>5.2849000000000004</v>
      </c>
      <c r="H498" s="76">
        <f t="shared" si="29"/>
        <v>8.9800000000000324E-2</v>
      </c>
      <c r="I498" s="59"/>
      <c r="J498" s="2">
        <v>37.5</v>
      </c>
      <c r="K498" s="88"/>
      <c r="L498" s="102">
        <f t="shared" si="30"/>
        <v>0</v>
      </c>
      <c r="N498" s="102">
        <f t="shared" si="31"/>
        <v>5.2849000000000004</v>
      </c>
    </row>
    <row r="499" spans="1:14" ht="22.5" customHeight="1" thickBot="1" x14ac:dyDescent="0.35">
      <c r="A499" s="80" t="s">
        <v>1141</v>
      </c>
      <c r="B499" s="63">
        <v>7</v>
      </c>
      <c r="C499" s="80"/>
      <c r="D499" s="80" t="s">
        <v>1771</v>
      </c>
      <c r="E499" s="80" t="s">
        <v>1182</v>
      </c>
      <c r="F499" s="194">
        <v>17.286899999999999</v>
      </c>
      <c r="G499" s="194">
        <v>17.848099999999999</v>
      </c>
      <c r="H499" s="76">
        <f t="shared" si="29"/>
        <v>0.56119999999999948</v>
      </c>
      <c r="I499" s="59"/>
      <c r="J499" s="45">
        <v>52</v>
      </c>
      <c r="K499" s="88"/>
      <c r="L499" s="102">
        <f t="shared" si="30"/>
        <v>0</v>
      </c>
      <c r="M499" s="103">
        <f>L499*F537</f>
        <v>0</v>
      </c>
      <c r="N499" s="102" t="e">
        <f>#REF!</f>
        <v>#REF!</v>
      </c>
    </row>
    <row r="500" spans="1:14" ht="21.75" customHeight="1" thickBot="1" x14ac:dyDescent="0.35">
      <c r="A500" s="80" t="s">
        <v>1143</v>
      </c>
      <c r="B500" s="63">
        <v>7</v>
      </c>
      <c r="C500" s="80"/>
      <c r="D500" s="80" t="s">
        <v>1772</v>
      </c>
      <c r="E500" s="80" t="s">
        <v>1182</v>
      </c>
      <c r="F500" s="194">
        <v>20.807200000000002</v>
      </c>
      <c r="G500" s="194">
        <v>21.486599999999999</v>
      </c>
      <c r="H500" s="76">
        <f t="shared" si="29"/>
        <v>0.67939999999999756</v>
      </c>
      <c r="I500" s="59"/>
      <c r="J500" s="2">
        <v>40.5</v>
      </c>
      <c r="K500" s="88"/>
      <c r="L500" s="102">
        <f t="shared" si="30"/>
        <v>0</v>
      </c>
      <c r="N500" s="102">
        <f>G499</f>
        <v>17.848099999999999</v>
      </c>
    </row>
    <row r="501" spans="1:14" ht="39" customHeight="1" thickBot="1" x14ac:dyDescent="0.35">
      <c r="A501" s="80" t="s">
        <v>1144</v>
      </c>
      <c r="B501" s="63">
        <v>7</v>
      </c>
      <c r="C501" s="80"/>
      <c r="D501" s="80" t="s">
        <v>1773</v>
      </c>
      <c r="E501" s="80" t="s">
        <v>1182</v>
      </c>
      <c r="F501" s="194">
        <v>20.177099999999999</v>
      </c>
      <c r="G501" s="194">
        <v>21.0655</v>
      </c>
      <c r="H501" s="76">
        <f t="shared" si="29"/>
        <v>0.88840000000000074</v>
      </c>
      <c r="I501" s="59"/>
      <c r="J501" s="2">
        <v>38.799999999999997</v>
      </c>
      <c r="K501" s="88"/>
      <c r="L501" s="102">
        <f t="shared" si="30"/>
        <v>0</v>
      </c>
      <c r="N501" s="102">
        <f>G500</f>
        <v>21.486599999999999</v>
      </c>
    </row>
    <row r="502" spans="1:14" ht="38.25" customHeight="1" thickBot="1" x14ac:dyDescent="0.35">
      <c r="A502" s="80" t="s">
        <v>1146</v>
      </c>
      <c r="B502" s="63">
        <v>7</v>
      </c>
      <c r="C502" s="80"/>
      <c r="D502" s="80" t="s">
        <v>1774</v>
      </c>
      <c r="E502" s="80" t="s">
        <v>1182</v>
      </c>
      <c r="F502" s="194">
        <v>14.105499999999999</v>
      </c>
      <c r="G502" s="194">
        <v>14.5715</v>
      </c>
      <c r="H502" s="76">
        <f t="shared" si="29"/>
        <v>0.46600000000000108</v>
      </c>
      <c r="I502" s="59"/>
      <c r="J502" s="2">
        <v>38.6</v>
      </c>
      <c r="K502" s="88"/>
      <c r="L502" s="102">
        <f t="shared" si="30"/>
        <v>0</v>
      </c>
      <c r="N502" s="102">
        <f>G501</f>
        <v>21.0655</v>
      </c>
    </row>
    <row r="503" spans="1:14" ht="39.75" customHeight="1" thickBot="1" x14ac:dyDescent="0.35">
      <c r="A503" s="80" t="s">
        <v>1147</v>
      </c>
      <c r="B503" s="63">
        <v>7</v>
      </c>
      <c r="C503" s="80"/>
      <c r="D503" s="80" t="s">
        <v>1775</v>
      </c>
      <c r="E503" s="80" t="s">
        <v>1182</v>
      </c>
      <c r="F503" s="194">
        <v>16.345199999999998</v>
      </c>
      <c r="G503" s="194">
        <v>17.166699999999999</v>
      </c>
      <c r="H503" s="76">
        <f t="shared" si="29"/>
        <v>0.82150000000000034</v>
      </c>
      <c r="I503" s="59"/>
      <c r="J503" s="2">
        <v>39.799999999999997</v>
      </c>
      <c r="K503" s="88"/>
      <c r="L503" s="102">
        <f t="shared" si="30"/>
        <v>0</v>
      </c>
      <c r="N503" s="102">
        <f>G502</f>
        <v>14.5715</v>
      </c>
    </row>
    <row r="504" spans="1:14" ht="22.5" customHeight="1" thickBot="1" x14ac:dyDescent="0.35">
      <c r="A504" s="80" t="s">
        <v>1148</v>
      </c>
      <c r="B504" s="63">
        <v>7</v>
      </c>
      <c r="C504" s="80"/>
      <c r="D504" s="80" t="s">
        <v>1776</v>
      </c>
      <c r="E504" s="80" t="s">
        <v>1182</v>
      </c>
      <c r="F504" s="194">
        <v>15.476699999999999</v>
      </c>
      <c r="G504" s="194">
        <v>16.162700000000001</v>
      </c>
      <c r="H504" s="76">
        <f t="shared" si="29"/>
        <v>0.68600000000000172</v>
      </c>
      <c r="I504" s="59"/>
      <c r="J504" s="2">
        <v>57.6</v>
      </c>
      <c r="K504" s="88"/>
      <c r="L504" s="102">
        <f t="shared" si="30"/>
        <v>0</v>
      </c>
      <c r="N504" s="102">
        <f t="shared" si="31"/>
        <v>16.162700000000001</v>
      </c>
    </row>
    <row r="505" spans="1:14" ht="18" customHeight="1" thickBot="1" x14ac:dyDescent="0.35">
      <c r="A505" s="80" t="s">
        <v>1149</v>
      </c>
      <c r="B505" s="63">
        <v>7</v>
      </c>
      <c r="C505" s="80"/>
      <c r="D505" s="80" t="s">
        <v>1777</v>
      </c>
      <c r="E505" s="80" t="s">
        <v>1182</v>
      </c>
      <c r="F505" s="194">
        <v>17.188099999999999</v>
      </c>
      <c r="G505" s="194">
        <v>17.951499999999999</v>
      </c>
      <c r="H505" s="76">
        <f t="shared" si="29"/>
        <v>0.76340000000000074</v>
      </c>
      <c r="I505" s="59"/>
      <c r="J505" s="2">
        <v>37.5</v>
      </c>
      <c r="K505" s="88"/>
      <c r="L505" s="102">
        <f t="shared" si="30"/>
        <v>0</v>
      </c>
      <c r="N505" s="102">
        <f t="shared" si="31"/>
        <v>17.951499999999999</v>
      </c>
    </row>
    <row r="506" spans="1:14" ht="18.600000000000001" customHeight="1" thickBot="1" x14ac:dyDescent="0.35">
      <c r="A506" s="80" t="s">
        <v>1152</v>
      </c>
      <c r="B506" s="63">
        <v>7</v>
      </c>
      <c r="C506" s="80"/>
      <c r="D506" s="80" t="s">
        <v>1778</v>
      </c>
      <c r="E506" s="80" t="s">
        <v>1182</v>
      </c>
      <c r="F506" s="194">
        <v>21.385899999999999</v>
      </c>
      <c r="G506" s="194">
        <v>22.273599999999998</v>
      </c>
      <c r="H506" s="76">
        <f>G506-F506</f>
        <v>0.88769999999999882</v>
      </c>
      <c r="I506" s="59"/>
      <c r="J506" s="2">
        <v>51.9</v>
      </c>
      <c r="K506" s="88"/>
      <c r="L506" s="102">
        <f t="shared" si="30"/>
        <v>0</v>
      </c>
      <c r="N506" s="102">
        <f t="shared" si="31"/>
        <v>22.273599999999998</v>
      </c>
    </row>
    <row r="507" spans="1:14" ht="16.2" thickBot="1" x14ac:dyDescent="0.35">
      <c r="A507" s="80" t="s">
        <v>1154</v>
      </c>
      <c r="B507" s="63">
        <v>7</v>
      </c>
      <c r="C507" s="80"/>
      <c r="D507" s="80" t="s">
        <v>1779</v>
      </c>
      <c r="E507" s="80" t="s">
        <v>1182</v>
      </c>
      <c r="F507" s="194">
        <v>22.636399999999998</v>
      </c>
      <c r="G507" s="194">
        <v>23.240200000000002</v>
      </c>
      <c r="H507" s="76">
        <f t="shared" si="29"/>
        <v>0.60380000000000322</v>
      </c>
      <c r="I507" s="59"/>
      <c r="J507" s="2">
        <v>40.5</v>
      </c>
      <c r="K507" s="88"/>
      <c r="L507" s="102">
        <f t="shared" si="30"/>
        <v>0</v>
      </c>
      <c r="N507" s="102">
        <f t="shared" si="31"/>
        <v>23.240200000000002</v>
      </c>
    </row>
    <row r="508" spans="1:14" ht="16.2" thickBot="1" x14ac:dyDescent="0.35">
      <c r="A508" s="80" t="s">
        <v>1155</v>
      </c>
      <c r="B508" s="63">
        <v>7</v>
      </c>
      <c r="C508" s="80"/>
      <c r="D508" s="80" t="s">
        <v>1780</v>
      </c>
      <c r="E508" s="80" t="s">
        <v>1182</v>
      </c>
      <c r="F508" s="194">
        <v>16.291699999999999</v>
      </c>
      <c r="G508" s="194">
        <v>17.0261</v>
      </c>
      <c r="H508" s="76">
        <f t="shared" si="29"/>
        <v>0.73440000000000083</v>
      </c>
      <c r="I508" s="59"/>
      <c r="J508" s="2">
        <v>38.799999999999997</v>
      </c>
      <c r="K508" s="88"/>
      <c r="L508" s="102">
        <f t="shared" si="30"/>
        <v>0</v>
      </c>
      <c r="N508" s="102">
        <f t="shared" si="31"/>
        <v>17.0261</v>
      </c>
    </row>
    <row r="509" spans="1:14" ht="16.2" thickBot="1" x14ac:dyDescent="0.35">
      <c r="A509" s="80" t="s">
        <v>1158</v>
      </c>
      <c r="B509" s="63">
        <v>7</v>
      </c>
      <c r="C509" s="80"/>
      <c r="D509" s="80"/>
      <c r="E509" s="80"/>
      <c r="F509" s="194">
        <v>13.722099999999999</v>
      </c>
      <c r="G509" s="194">
        <v>14.5296</v>
      </c>
      <c r="H509" s="76">
        <f t="shared" si="29"/>
        <v>0.80750000000000099</v>
      </c>
      <c r="I509" s="59"/>
      <c r="J509" s="2">
        <v>38.799999999999997</v>
      </c>
      <c r="K509" s="88"/>
      <c r="L509" s="102">
        <f t="shared" si="30"/>
        <v>0</v>
      </c>
      <c r="N509" s="102">
        <f t="shared" si="31"/>
        <v>14.5296</v>
      </c>
    </row>
    <row r="510" spans="1:14" ht="16.2" thickBot="1" x14ac:dyDescent="0.35">
      <c r="A510" s="80" t="s">
        <v>1160</v>
      </c>
      <c r="B510" s="63">
        <v>7</v>
      </c>
      <c r="C510" s="80"/>
      <c r="D510" s="80" t="s">
        <v>1781</v>
      </c>
      <c r="E510" s="80" t="s">
        <v>1182</v>
      </c>
      <c r="F510" s="194">
        <v>10.6739</v>
      </c>
      <c r="G510" s="194">
        <v>10.707000000000001</v>
      </c>
      <c r="H510" s="76">
        <f t="shared" si="29"/>
        <v>3.3100000000001017E-2</v>
      </c>
      <c r="I510" s="59"/>
      <c r="J510" s="2">
        <v>39.9</v>
      </c>
      <c r="K510" s="88"/>
      <c r="L510" s="102">
        <f t="shared" si="30"/>
        <v>0</v>
      </c>
      <c r="N510" s="102">
        <f t="shared" si="31"/>
        <v>10.707000000000001</v>
      </c>
    </row>
    <row r="511" spans="1:14" ht="16.2" thickBot="1" x14ac:dyDescent="0.35">
      <c r="A511" s="80" t="s">
        <v>1161</v>
      </c>
      <c r="B511" s="63">
        <v>7</v>
      </c>
      <c r="C511" s="80"/>
      <c r="D511" s="80" t="s">
        <v>1782</v>
      </c>
      <c r="E511" s="80" t="s">
        <v>1182</v>
      </c>
      <c r="F511" s="194">
        <v>14.6244</v>
      </c>
      <c r="G511" s="194">
        <v>15.600899999999999</v>
      </c>
      <c r="H511" s="76">
        <f t="shared" si="29"/>
        <v>0.9764999999999997</v>
      </c>
      <c r="I511" s="59"/>
      <c r="J511" s="2">
        <v>57.5</v>
      </c>
      <c r="K511" s="88"/>
      <c r="L511" s="102">
        <f t="shared" si="30"/>
        <v>0</v>
      </c>
      <c r="N511" s="102">
        <f t="shared" si="31"/>
        <v>15.600899999999999</v>
      </c>
    </row>
    <row r="512" spans="1:14" ht="16.2" thickBot="1" x14ac:dyDescent="0.35">
      <c r="A512" s="80" t="s">
        <v>1162</v>
      </c>
      <c r="B512" s="63">
        <v>7</v>
      </c>
      <c r="C512" s="80"/>
      <c r="D512" s="80" t="s">
        <v>1783</v>
      </c>
      <c r="E512" s="80" t="s">
        <v>1182</v>
      </c>
      <c r="F512" s="194">
        <v>8.1532</v>
      </c>
      <c r="G512" s="194">
        <v>8.6829999999999998</v>
      </c>
      <c r="H512" s="76">
        <f t="shared" si="29"/>
        <v>0.52979999999999983</v>
      </c>
      <c r="I512" s="59"/>
      <c r="J512" s="2">
        <v>37.4</v>
      </c>
      <c r="K512" s="88"/>
      <c r="L512" s="102">
        <f t="shared" si="30"/>
        <v>0</v>
      </c>
      <c r="N512" s="102">
        <f t="shared" si="31"/>
        <v>8.6829999999999998</v>
      </c>
    </row>
    <row r="513" spans="1:14" ht="16.2" thickBot="1" x14ac:dyDescent="0.35">
      <c r="A513" s="80" t="s">
        <v>1166</v>
      </c>
      <c r="B513" s="63">
        <v>7</v>
      </c>
      <c r="C513" s="80"/>
      <c r="D513" s="80" t="s">
        <v>1805</v>
      </c>
      <c r="E513" s="80" t="s">
        <v>1182</v>
      </c>
      <c r="F513" s="194">
        <v>14.0373</v>
      </c>
      <c r="G513" s="194">
        <v>14.8514</v>
      </c>
      <c r="H513" s="76">
        <f t="shared" si="29"/>
        <v>0.81409999999999982</v>
      </c>
      <c r="I513" s="59"/>
      <c r="J513" s="2">
        <v>51.9</v>
      </c>
      <c r="K513" s="88"/>
      <c r="L513" s="102">
        <f t="shared" si="30"/>
        <v>0</v>
      </c>
      <c r="M513" s="103">
        <f>L513*F537</f>
        <v>0</v>
      </c>
      <c r="N513" s="102">
        <f t="shared" si="31"/>
        <v>14.8514</v>
      </c>
    </row>
    <row r="514" spans="1:14" ht="16.2" thickBot="1" x14ac:dyDescent="0.35">
      <c r="A514" s="80" t="s">
        <v>1170</v>
      </c>
      <c r="B514" s="63">
        <v>7</v>
      </c>
      <c r="C514" s="80"/>
      <c r="D514" s="80" t="s">
        <v>1784</v>
      </c>
      <c r="E514" s="80" t="s">
        <v>1182</v>
      </c>
      <c r="F514" s="194">
        <v>12.4313</v>
      </c>
      <c r="G514" s="194">
        <v>13.4739</v>
      </c>
      <c r="H514" s="76">
        <f t="shared" si="29"/>
        <v>1.0426000000000002</v>
      </c>
      <c r="I514" s="59"/>
      <c r="J514" s="2">
        <v>40.9</v>
      </c>
      <c r="K514" s="88"/>
      <c r="N514" s="102">
        <f t="shared" si="31"/>
        <v>13.4739</v>
      </c>
    </row>
    <row r="515" spans="1:14" ht="16.2" thickBot="1" x14ac:dyDescent="0.35">
      <c r="A515" s="80" t="s">
        <v>1173</v>
      </c>
      <c r="B515" s="80"/>
      <c r="C515" s="80"/>
      <c r="D515" s="80" t="s">
        <v>1785</v>
      </c>
      <c r="E515" s="80" t="s">
        <v>1182</v>
      </c>
      <c r="F515" s="194">
        <v>7.6017999999999999</v>
      </c>
      <c r="G515" s="194">
        <v>8.0877999999999997</v>
      </c>
      <c r="H515" s="76">
        <f>G515-F515</f>
        <v>0.48599999999999977</v>
      </c>
      <c r="I515" s="59"/>
      <c r="J515" s="45">
        <v>39</v>
      </c>
      <c r="K515" s="88"/>
      <c r="N515" s="102">
        <f t="shared" si="31"/>
        <v>8.0877999999999997</v>
      </c>
    </row>
    <row r="516" spans="1:14" ht="15.6" x14ac:dyDescent="0.3">
      <c r="H516" s="110">
        <f>SUM(H7:H515)</f>
        <v>407.68089999999995</v>
      </c>
      <c r="I516" s="110">
        <f>SUM(I7:I515)</f>
        <v>5.6240608000000005</v>
      </c>
      <c r="J516" s="90">
        <f>SUM(J7:J515)</f>
        <v>27396.899999999972</v>
      </c>
      <c r="K516" s="89">
        <f>SUM(K7:K515)</f>
        <v>0</v>
      </c>
    </row>
    <row r="517" spans="1:14" ht="17.399999999999999" customHeight="1" x14ac:dyDescent="0.3">
      <c r="A517" s="301" t="s">
        <v>2552</v>
      </c>
      <c r="B517" s="302"/>
      <c r="C517" s="302"/>
      <c r="D517" s="302"/>
      <c r="E517" s="1">
        <f>SUMIF(H7:H515,"=0",J7:J515)</f>
        <v>372.8</v>
      </c>
      <c r="G517" s="91"/>
      <c r="H517" s="91"/>
      <c r="I517" s="94">
        <f>H516/E518</f>
        <v>1.508582709507441E-2</v>
      </c>
      <c r="J517" s="95" t="s">
        <v>22</v>
      </c>
    </row>
    <row r="518" spans="1:14" ht="17.399999999999999" customHeight="1" thickBot="1" x14ac:dyDescent="0.35">
      <c r="A518" s="301" t="s">
        <v>2553</v>
      </c>
      <c r="B518" s="302"/>
      <c r="C518" s="302"/>
      <c r="D518" s="302"/>
      <c r="E518" s="164">
        <f>J516-E517</f>
        <v>27024.099999999973</v>
      </c>
      <c r="F518"/>
      <c r="G518" s="64"/>
      <c r="H518" s="109"/>
      <c r="I518" s="77"/>
      <c r="J518" s="162">
        <f>I517*F537</f>
        <v>44.420217881446597</v>
      </c>
      <c r="K518" t="s">
        <v>2548</v>
      </c>
    </row>
    <row r="519" spans="1:14" ht="16.2" thickBot="1" x14ac:dyDescent="0.35">
      <c r="A519"/>
      <c r="B519"/>
      <c r="C519"/>
      <c r="D519" s="64"/>
      <c r="E519" s="64"/>
      <c r="F519"/>
      <c r="G519" s="64"/>
      <c r="H519" s="64"/>
      <c r="I519" s="59"/>
      <c r="J519" s="78">
        <f>E517</f>
        <v>372.8</v>
      </c>
      <c r="K519" t="s">
        <v>2550</v>
      </c>
    </row>
    <row r="520" spans="1:14" ht="78.599999999999994" thickBot="1" x14ac:dyDescent="0.35">
      <c r="A520" s="4" t="s">
        <v>103</v>
      </c>
      <c r="B520" s="4"/>
      <c r="C520" s="33" t="s">
        <v>104</v>
      </c>
      <c r="D520" s="66" t="s">
        <v>1278</v>
      </c>
      <c r="E520" s="66" t="s">
        <v>106</v>
      </c>
      <c r="F520" s="3" t="s">
        <v>2574</v>
      </c>
      <c r="G520" s="3" t="s">
        <v>1279</v>
      </c>
      <c r="H520"/>
      <c r="I520" s="212"/>
      <c r="J520"/>
      <c r="L520" s="10"/>
      <c r="M520" s="10"/>
    </row>
    <row r="521" spans="1:14" ht="18" x14ac:dyDescent="0.35">
      <c r="A521" s="34">
        <v>1902721</v>
      </c>
      <c r="B521" s="34"/>
      <c r="C521" s="35"/>
      <c r="D521" s="217">
        <v>14878.549000000001</v>
      </c>
      <c r="E521" s="217">
        <v>15452.575000000001</v>
      </c>
      <c r="F521" s="216">
        <f>E521-D521</f>
        <v>574.02599999999984</v>
      </c>
      <c r="G521" s="210">
        <f>F521</f>
        <v>574.02599999999984</v>
      </c>
      <c r="H521"/>
      <c r="I521" s="64"/>
      <c r="J521"/>
      <c r="L521" s="10"/>
      <c r="M521" s="10"/>
    </row>
    <row r="522" spans="1:14" ht="15.6" x14ac:dyDescent="0.3">
      <c r="A522" s="36"/>
      <c r="B522" s="36"/>
      <c r="C522" s="37"/>
      <c r="D522" s="67"/>
      <c r="E522" s="67"/>
      <c r="F522" s="38"/>
      <c r="G522"/>
      <c r="H522"/>
      <c r="I522"/>
      <c r="J522"/>
    </row>
    <row r="523" spans="1:14" ht="18" x14ac:dyDescent="0.35">
      <c r="A523" s="294" t="s">
        <v>2566</v>
      </c>
      <c r="B523" s="294"/>
      <c r="C523" s="294"/>
      <c r="D523" s="294"/>
      <c r="E523" s="294"/>
      <c r="F523" s="188">
        <f>27403+3476.3-3476.3-2.2-2-1.9</f>
        <v>27396.899999999998</v>
      </c>
      <c r="G523"/>
      <c r="H523"/>
      <c r="I523"/>
      <c r="J523"/>
    </row>
    <row r="524" spans="1:14" ht="43.8" x14ac:dyDescent="0.35">
      <c r="A524" s="294" t="s">
        <v>109</v>
      </c>
      <c r="B524" s="294"/>
      <c r="C524" s="294"/>
      <c r="D524" s="294"/>
      <c r="E524" s="187" t="s">
        <v>2568</v>
      </c>
      <c r="F524" s="188">
        <v>3479</v>
      </c>
      <c r="G524"/>
      <c r="H524"/>
      <c r="I524"/>
      <c r="J524"/>
    </row>
    <row r="525" spans="1:14" ht="18" x14ac:dyDescent="0.35">
      <c r="A525" s="83" t="s">
        <v>2567</v>
      </c>
      <c r="B525" s="83"/>
      <c r="C525" s="83"/>
      <c r="D525" s="68"/>
      <c r="E525" s="68"/>
      <c r="F525" s="39">
        <f>F523+F524</f>
        <v>30875.899999999998</v>
      </c>
      <c r="G525"/>
      <c r="H525"/>
      <c r="I525"/>
      <c r="J525"/>
    </row>
    <row r="526" spans="1:14" ht="18" x14ac:dyDescent="0.35">
      <c r="A526" s="83" t="s">
        <v>1193</v>
      </c>
      <c r="B526" s="83"/>
      <c r="C526" s="83"/>
      <c r="D526" s="68"/>
      <c r="E526" s="68"/>
      <c r="F526" s="39">
        <v>1636</v>
      </c>
      <c r="G526"/>
      <c r="H526"/>
      <c r="I526"/>
      <c r="J526"/>
    </row>
    <row r="527" spans="1:14" ht="23.25" customHeight="1" x14ac:dyDescent="0.35">
      <c r="A527" s="297" t="s">
        <v>1188</v>
      </c>
      <c r="B527" s="297"/>
      <c r="C527" s="297"/>
      <c r="D527" s="297"/>
      <c r="E527" s="297"/>
      <c r="F527" s="50">
        <v>5.0999999999999997E-2</v>
      </c>
      <c r="G527"/>
      <c r="H527"/>
      <c r="I527"/>
      <c r="J527"/>
    </row>
    <row r="528" spans="1:14" ht="23.25" customHeight="1" x14ac:dyDescent="0.35">
      <c r="A528" s="300" t="s">
        <v>2554</v>
      </c>
      <c r="B528" s="300"/>
      <c r="C528" s="300"/>
      <c r="D528" s="300"/>
      <c r="E528" s="300"/>
      <c r="F528" s="158">
        <v>83.436000000000007</v>
      </c>
      <c r="G528"/>
      <c r="H528"/>
      <c r="I528"/>
      <c r="J528"/>
    </row>
    <row r="529" spans="1:10" ht="23.25" customHeight="1" x14ac:dyDescent="0.35">
      <c r="A529" s="159" t="s">
        <v>2547</v>
      </c>
      <c r="B529" s="159"/>
      <c r="C529" s="159"/>
      <c r="D529" s="159"/>
      <c r="E529" s="159"/>
      <c r="F529" s="158">
        <v>56.545000000000002</v>
      </c>
      <c r="G529"/>
      <c r="H529"/>
      <c r="I529"/>
      <c r="J529"/>
    </row>
    <row r="530" spans="1:10" ht="48" customHeight="1" x14ac:dyDescent="0.35">
      <c r="A530" s="299" t="s">
        <v>1190</v>
      </c>
      <c r="B530" s="299"/>
      <c r="C530" s="299"/>
      <c r="D530" s="299"/>
      <c r="E530" s="299"/>
      <c r="F530" s="51">
        <f>(F526+F529)*F527</f>
        <v>86.319794999999999</v>
      </c>
      <c r="G530"/>
      <c r="H530"/>
      <c r="I530"/>
      <c r="J530"/>
    </row>
    <row r="531" spans="1:10" ht="27.75" customHeight="1" x14ac:dyDescent="0.35">
      <c r="A531" s="299" t="s">
        <v>1189</v>
      </c>
      <c r="B531" s="299"/>
      <c r="C531" s="299"/>
      <c r="D531" s="299"/>
      <c r="E531" s="299"/>
      <c r="F531" s="51">
        <f>G521-F530</f>
        <v>487.70620499999984</v>
      </c>
      <c r="G531"/>
      <c r="H531"/>
      <c r="I531"/>
      <c r="J531"/>
    </row>
    <row r="532" spans="1:10" ht="39" customHeight="1" x14ac:dyDescent="0.35">
      <c r="A532" s="299" t="s">
        <v>1191</v>
      </c>
      <c r="B532" s="299"/>
      <c r="C532" s="299"/>
      <c r="D532" s="299"/>
      <c r="E532" s="299"/>
      <c r="F532" s="51">
        <f>H516+I516+K516</f>
        <v>413.30496079999995</v>
      </c>
      <c r="G532" s="64"/>
      <c r="H532"/>
      <c r="I532"/>
      <c r="J532"/>
    </row>
    <row r="533" spans="1:10" ht="18" x14ac:dyDescent="0.35">
      <c r="A533" s="83" t="s">
        <v>1192</v>
      </c>
      <c r="B533" s="83"/>
      <c r="C533" s="83"/>
      <c r="D533" s="68"/>
      <c r="E533" s="68"/>
      <c r="F533" s="49">
        <v>48.637</v>
      </c>
      <c r="G533"/>
      <c r="H533"/>
      <c r="I533"/>
      <c r="J533"/>
    </row>
    <row r="534" spans="1:10" ht="18" x14ac:dyDescent="0.35">
      <c r="A534" s="190" t="s">
        <v>2556</v>
      </c>
      <c r="B534" s="190"/>
      <c r="C534" s="190"/>
      <c r="D534" s="190"/>
      <c r="E534" s="190"/>
      <c r="F534" s="191">
        <v>22.9968</v>
      </c>
      <c r="G534"/>
      <c r="H534"/>
      <c r="I534"/>
      <c r="J534"/>
    </row>
    <row r="535" spans="1:10" ht="60.6" customHeight="1" x14ac:dyDescent="0.35">
      <c r="A535" s="305" t="s">
        <v>2571</v>
      </c>
      <c r="B535" s="305"/>
      <c r="C535" s="305"/>
      <c r="D535" s="305"/>
      <c r="E535" s="305"/>
      <c r="F535" s="167">
        <f>F531-F532-(F533-F534)</f>
        <v>48.761044199999894</v>
      </c>
      <c r="G535"/>
      <c r="H535"/>
      <c r="I535"/>
      <c r="J535"/>
    </row>
    <row r="536" spans="1:10" ht="49.95" customHeight="1" x14ac:dyDescent="0.35">
      <c r="A536" s="299" t="s">
        <v>1194</v>
      </c>
      <c r="B536" s="299"/>
      <c r="C536" s="299"/>
      <c r="D536" s="299"/>
      <c r="E536" s="299"/>
      <c r="F536" s="60">
        <v>5354</v>
      </c>
      <c r="G536"/>
      <c r="H536"/>
      <c r="I536"/>
      <c r="J536"/>
    </row>
    <row r="537" spans="1:10" ht="30.6" customHeight="1" x14ac:dyDescent="0.35">
      <c r="A537" s="298" t="s">
        <v>1225</v>
      </c>
      <c r="B537" s="298"/>
      <c r="C537" s="298"/>
      <c r="D537" s="298"/>
      <c r="E537" s="298"/>
      <c r="F537" s="113">
        <v>2944.5</v>
      </c>
      <c r="G537"/>
      <c r="H537"/>
      <c r="I537"/>
      <c r="J537"/>
    </row>
    <row r="538" spans="1:10" ht="18.75" customHeight="1" x14ac:dyDescent="0.35">
      <c r="A538" s="298" t="s">
        <v>1226</v>
      </c>
      <c r="B538" s="298"/>
      <c r="C538" s="298"/>
      <c r="D538" s="298"/>
      <c r="E538" s="298"/>
      <c r="F538" s="52">
        <v>5.05</v>
      </c>
      <c r="G538"/>
      <c r="H538"/>
      <c r="I538"/>
      <c r="J538"/>
    </row>
    <row r="539" spans="1:10" ht="20.25" customHeight="1" x14ac:dyDescent="0.35">
      <c r="A539" s="298" t="s">
        <v>1227</v>
      </c>
      <c r="B539" s="298"/>
      <c r="C539" s="298"/>
      <c r="D539" s="298"/>
      <c r="E539" s="298"/>
      <c r="F539" s="52">
        <v>32.520000000000003</v>
      </c>
      <c r="G539"/>
      <c r="H539"/>
      <c r="I539"/>
      <c r="J539"/>
    </row>
    <row r="540" spans="1:10" ht="33.75" customHeight="1" x14ac:dyDescent="0.35">
      <c r="A540" s="299" t="s">
        <v>1228</v>
      </c>
      <c r="B540" s="299"/>
      <c r="C540" s="299"/>
      <c r="D540" s="299"/>
      <c r="E540" s="299"/>
      <c r="F540" s="211">
        <f>G521/(F530+F531)*F527</f>
        <v>5.0999999999999997E-2</v>
      </c>
      <c r="G540"/>
      <c r="H540"/>
      <c r="I540"/>
      <c r="J540"/>
    </row>
    <row r="541" spans="1:10" ht="18" x14ac:dyDescent="0.35">
      <c r="A541" s="54" t="s">
        <v>1195</v>
      </c>
      <c r="B541" s="54"/>
      <c r="C541" s="57"/>
      <c r="D541" s="81"/>
      <c r="E541" s="81"/>
      <c r="F541" s="51"/>
      <c r="G541"/>
      <c r="H541"/>
      <c r="I541"/>
      <c r="J541"/>
    </row>
    <row r="542" spans="1:10" ht="64.2" customHeight="1" x14ac:dyDescent="0.35">
      <c r="A542" s="298" t="s">
        <v>1229</v>
      </c>
      <c r="B542" s="298"/>
      <c r="C542" s="298"/>
      <c r="D542" s="298"/>
      <c r="E542" s="298"/>
      <c r="F542" s="55">
        <f>F539+F540*F537</f>
        <v>182.68950000000001</v>
      </c>
      <c r="G542" s="115"/>
      <c r="H542"/>
      <c r="I542"/>
      <c r="J542"/>
    </row>
    <row r="543" spans="1:10" ht="64.2" customHeight="1" x14ac:dyDescent="0.35">
      <c r="A543" s="298" t="s">
        <v>2569</v>
      </c>
      <c r="B543" s="298"/>
      <c r="C543" s="298"/>
      <c r="D543" s="298"/>
      <c r="E543" s="298"/>
      <c r="F543" s="55">
        <f>F542-F539</f>
        <v>150.1695</v>
      </c>
      <c r="G543" s="115"/>
      <c r="H543"/>
      <c r="I543"/>
      <c r="J543"/>
    </row>
    <row r="544" spans="1:10" ht="64.2" customHeight="1" x14ac:dyDescent="0.35">
      <c r="A544" s="298" t="s">
        <v>1230</v>
      </c>
      <c r="B544" s="298"/>
      <c r="C544" s="298"/>
      <c r="D544" s="298"/>
      <c r="E544" s="298"/>
      <c r="F544" s="55">
        <f>F540*F537*3.23</f>
        <v>485.04748499999999</v>
      </c>
      <c r="G544"/>
      <c r="H544"/>
      <c r="I544"/>
      <c r="J544"/>
    </row>
    <row r="545" spans="1:10" ht="14.4" x14ac:dyDescent="0.3">
      <c r="A545" s="56" t="s">
        <v>1196</v>
      </c>
      <c r="B545" s="56"/>
      <c r="C545" s="57"/>
      <c r="D545" s="81"/>
      <c r="E545" s="81"/>
      <c r="F545"/>
      <c r="G545"/>
      <c r="H545"/>
      <c r="I545"/>
      <c r="J545"/>
    </row>
    <row r="546" spans="1:10" ht="18" x14ac:dyDescent="0.35">
      <c r="A546" s="297" t="s">
        <v>2570</v>
      </c>
      <c r="B546" s="297"/>
      <c r="C546" s="297"/>
      <c r="D546" s="297"/>
      <c r="E546" s="297"/>
      <c r="F546" s="168">
        <f>(F535*F537+F536*F538)/F525</f>
        <v>5.5258176975213589</v>
      </c>
      <c r="G546" s="189"/>
      <c r="H546" s="64"/>
      <c r="I546" t="s">
        <v>2546</v>
      </c>
      <c r="J546"/>
    </row>
    <row r="547" spans="1:10" ht="14.4" x14ac:dyDescent="0.3">
      <c r="A547"/>
      <c r="B547"/>
      <c r="C547"/>
      <c r="D547" s="64"/>
      <c r="E547" s="64"/>
      <c r="F547"/>
      <c r="G547"/>
      <c r="H547"/>
      <c r="I547"/>
      <c r="J547"/>
    </row>
    <row r="548" spans="1:10" ht="14.4" x14ac:dyDescent="0.3">
      <c r="A548" s="56" t="s">
        <v>1197</v>
      </c>
      <c r="B548" s="56"/>
      <c r="C548" s="57"/>
      <c r="D548" s="81"/>
      <c r="E548" s="81"/>
      <c r="F548"/>
      <c r="G548"/>
      <c r="H548"/>
      <c r="I548"/>
      <c r="J548"/>
    </row>
    <row r="549" spans="1:10" ht="26.25" customHeight="1" x14ac:dyDescent="0.3">
      <c r="A549" s="297" t="s">
        <v>1231</v>
      </c>
      <c r="B549" s="297"/>
      <c r="C549" s="297"/>
      <c r="D549" s="297"/>
      <c r="E549" s="297"/>
      <c r="F549" s="161">
        <v>44.42</v>
      </c>
      <c r="G549" s="82" t="s">
        <v>2549</v>
      </c>
      <c r="I549" s="82" t="s">
        <v>2579</v>
      </c>
      <c r="J549"/>
    </row>
    <row r="550" spans="1:10" ht="5.25" customHeight="1" x14ac:dyDescent="0.3">
      <c r="A550"/>
      <c r="B550"/>
      <c r="C550"/>
      <c r="D550" s="64"/>
      <c r="E550" s="64"/>
      <c r="F550" s="64"/>
      <c r="G550"/>
      <c r="H550"/>
      <c r="I550"/>
      <c r="J550"/>
    </row>
    <row r="551" spans="1:10" ht="14.4" x14ac:dyDescent="0.3">
      <c r="J551"/>
    </row>
    <row r="552" spans="1:10" ht="14.4" x14ac:dyDescent="0.3">
      <c r="J552"/>
    </row>
    <row r="553" spans="1:10" ht="14.4" x14ac:dyDescent="0.3">
      <c r="J553"/>
    </row>
    <row r="554" spans="1:10" ht="14.4" x14ac:dyDescent="0.3"/>
    <row r="555" spans="1:10" ht="14.4" x14ac:dyDescent="0.3"/>
    <row r="556" spans="1:10" ht="14.4" x14ac:dyDescent="0.3"/>
    <row r="557" spans="1:10" ht="14.4" x14ac:dyDescent="0.3"/>
    <row r="558" spans="1:10" ht="14.4" x14ac:dyDescent="0.3"/>
    <row r="559" spans="1:10" ht="14.4" x14ac:dyDescent="0.3"/>
    <row r="560" spans="1:1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</sheetData>
  <autoFilter ref="A5:M518"/>
  <mergeCells count="38">
    <mergeCell ref="G5:G6"/>
    <mergeCell ref="H5:H6"/>
    <mergeCell ref="I5:I6"/>
    <mergeCell ref="A5:A6"/>
    <mergeCell ref="C5:C6"/>
    <mergeCell ref="D5:D6"/>
    <mergeCell ref="E5:E6"/>
    <mergeCell ref="F5:F6"/>
    <mergeCell ref="A1:J2"/>
    <mergeCell ref="A3:C3"/>
    <mergeCell ref="D3:E3"/>
    <mergeCell ref="F3:G4"/>
    <mergeCell ref="H3:I4"/>
    <mergeCell ref="A4:C4"/>
    <mergeCell ref="D4:E4"/>
    <mergeCell ref="M78:M83"/>
    <mergeCell ref="M407:M412"/>
    <mergeCell ref="A546:E546"/>
    <mergeCell ref="A549:E549"/>
    <mergeCell ref="A535:E535"/>
    <mergeCell ref="A536:E536"/>
    <mergeCell ref="A537:E537"/>
    <mergeCell ref="A538:E538"/>
    <mergeCell ref="A539:E539"/>
    <mergeCell ref="M338:M341"/>
    <mergeCell ref="A540:E540"/>
    <mergeCell ref="A542:E542"/>
    <mergeCell ref="A544:E544"/>
    <mergeCell ref="A523:E523"/>
    <mergeCell ref="A527:E527"/>
    <mergeCell ref="A530:E530"/>
    <mergeCell ref="A543:E543"/>
    <mergeCell ref="A531:E531"/>
    <mergeCell ref="A532:E532"/>
    <mergeCell ref="A528:E528"/>
    <mergeCell ref="A517:D517"/>
    <mergeCell ref="A518:D518"/>
    <mergeCell ref="A524:D52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"/>
  <sheetViews>
    <sheetView workbookViewId="0">
      <selection activeCell="B3" sqref="B3"/>
    </sheetView>
  </sheetViews>
  <sheetFormatPr defaultRowHeight="14.4" x14ac:dyDescent="0.3"/>
  <cols>
    <col min="1" max="1" width="18" customWidth="1"/>
    <col min="2" max="2" width="14.44140625" customWidth="1"/>
    <col min="3" max="3" width="12" customWidth="1"/>
    <col min="4" max="4" width="11.88671875" customWidth="1"/>
    <col min="5" max="5" width="20.109375" bestFit="1" customWidth="1"/>
    <col min="6" max="6" width="17.33203125" customWidth="1"/>
    <col min="7" max="7" width="17" customWidth="1"/>
    <col min="8" max="8" width="22.109375" customWidth="1"/>
    <col min="9" max="9" width="20.33203125" customWidth="1"/>
  </cols>
  <sheetData>
    <row r="1" spans="1:9" ht="18" x14ac:dyDescent="0.35">
      <c r="A1" s="12"/>
      <c r="B1" s="320"/>
      <c r="C1" s="320"/>
      <c r="D1" s="320"/>
      <c r="E1" s="320"/>
      <c r="F1" s="320"/>
      <c r="G1" s="13"/>
      <c r="H1" s="14"/>
      <c r="I1" s="14"/>
    </row>
    <row r="2" spans="1:9" ht="18" x14ac:dyDescent="0.35">
      <c r="A2" s="12"/>
      <c r="B2" s="321" t="s">
        <v>2582</v>
      </c>
      <c r="C2" s="321"/>
      <c r="D2" s="321"/>
      <c r="E2" s="321"/>
      <c r="F2" s="321"/>
      <c r="G2" s="321"/>
      <c r="H2" s="321"/>
      <c r="I2" s="321"/>
    </row>
    <row r="3" spans="1:9" ht="18" x14ac:dyDescent="0.3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322" t="s">
        <v>38</v>
      </c>
      <c r="B4" s="322"/>
      <c r="C4" s="322"/>
      <c r="D4" s="322"/>
      <c r="E4" s="16" t="s">
        <v>39</v>
      </c>
      <c r="F4" s="16" t="s">
        <v>40</v>
      </c>
      <c r="G4" s="16" t="s">
        <v>41</v>
      </c>
      <c r="H4" s="23" t="s">
        <v>42</v>
      </c>
      <c r="I4" s="16" t="s">
        <v>43</v>
      </c>
    </row>
    <row r="5" spans="1:9" ht="15.6" x14ac:dyDescent="0.3">
      <c r="A5" s="323" t="s">
        <v>37</v>
      </c>
      <c r="B5" s="323"/>
      <c r="C5" s="323"/>
      <c r="D5" s="323"/>
      <c r="E5" s="75">
        <v>30882</v>
      </c>
      <c r="F5" s="18">
        <v>1025.74</v>
      </c>
      <c r="G5" s="18">
        <v>100.3751</v>
      </c>
      <c r="H5" s="20">
        <f>F5*G5</f>
        <v>102958.755074</v>
      </c>
      <c r="I5" s="160">
        <f>H5/E5</f>
        <v>3.3339406474321613</v>
      </c>
    </row>
    <row r="6" spans="1:9" ht="21" x14ac:dyDescent="0.4">
      <c r="A6" s="319" t="s">
        <v>44</v>
      </c>
      <c r="B6" s="319"/>
      <c r="C6" s="319"/>
      <c r="D6" s="319"/>
      <c r="E6" s="19"/>
      <c r="F6" s="17"/>
      <c r="G6" s="17"/>
      <c r="H6" s="21">
        <f>SUM(H5:H5)</f>
        <v>102958.755074</v>
      </c>
      <c r="I6" s="22">
        <f>SUM(I5:I5)</f>
        <v>3.3339406474321613</v>
      </c>
    </row>
    <row r="7" spans="1:9" ht="18" x14ac:dyDescent="0.35">
      <c r="A7" s="12"/>
      <c r="B7" s="12"/>
      <c r="C7" s="12"/>
      <c r="D7" s="12"/>
      <c r="E7" s="12"/>
      <c r="F7" s="12"/>
      <c r="G7" s="12"/>
      <c r="H7" s="12"/>
      <c r="I7" s="12"/>
    </row>
    <row r="8" spans="1:9" ht="18" x14ac:dyDescent="0.35">
      <c r="A8" s="12"/>
      <c r="B8" s="13"/>
      <c r="C8" s="12"/>
      <c r="D8" s="15"/>
      <c r="E8" s="12"/>
      <c r="F8" s="12"/>
      <c r="G8" s="12"/>
      <c r="H8" s="12"/>
      <c r="I8" s="12"/>
    </row>
    <row r="9" spans="1:9" x14ac:dyDescent="0.3">
      <c r="A9" s="92"/>
    </row>
  </sheetData>
  <mergeCells count="5">
    <mergeCell ref="A6:D6"/>
    <mergeCell ref="B1:F1"/>
    <mergeCell ref="B2:I2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4"/>
  <sheetViews>
    <sheetView workbookViewId="0">
      <selection activeCell="D12" sqref="D12"/>
    </sheetView>
  </sheetViews>
  <sheetFormatPr defaultRowHeight="14.4" x14ac:dyDescent="0.3"/>
  <cols>
    <col min="1" max="1" width="11.5546875" customWidth="1"/>
    <col min="2" max="2" width="15" customWidth="1"/>
    <col min="3" max="3" width="12.44140625" customWidth="1"/>
    <col min="4" max="4" width="15" bestFit="1" customWidth="1"/>
  </cols>
  <sheetData>
    <row r="1" spans="1:4" x14ac:dyDescent="0.3">
      <c r="B1" s="10" t="s">
        <v>1839</v>
      </c>
    </row>
    <row r="2" spans="1:4" x14ac:dyDescent="0.3">
      <c r="B2" s="10" t="s">
        <v>1313</v>
      </c>
    </row>
    <row r="3" spans="1:4" x14ac:dyDescent="0.3">
      <c r="B3" s="10"/>
    </row>
    <row r="4" spans="1:4" x14ac:dyDescent="0.3">
      <c r="A4" s="71"/>
      <c r="B4" s="72"/>
      <c r="C4" s="72"/>
      <c r="D4" s="72"/>
    </row>
    <row r="5" spans="1:4" x14ac:dyDescent="0.3">
      <c r="A5" s="10"/>
      <c r="B5" s="10"/>
      <c r="D5" s="73"/>
    </row>
    <row r="6" spans="1:4" x14ac:dyDescent="0.3">
      <c r="A6" s="10" t="s">
        <v>1314</v>
      </c>
      <c r="B6" s="10"/>
      <c r="D6" s="73"/>
    </row>
    <row r="8" spans="1:4" x14ac:dyDescent="0.3">
      <c r="A8" s="70" t="s">
        <v>1315</v>
      </c>
      <c r="B8" s="70" t="s">
        <v>1316</v>
      </c>
      <c r="C8" s="70" t="s">
        <v>1317</v>
      </c>
      <c r="D8" s="70" t="s">
        <v>1318</v>
      </c>
    </row>
    <row r="9" spans="1:4" x14ac:dyDescent="0.3">
      <c r="A9" s="9">
        <v>32</v>
      </c>
      <c r="B9" s="9">
        <v>17</v>
      </c>
      <c r="C9" s="9">
        <v>80</v>
      </c>
      <c r="D9" s="9">
        <f t="shared" ref="D9:D11" si="0">B9*C9</f>
        <v>1360</v>
      </c>
    </row>
    <row r="10" spans="1:4" x14ac:dyDescent="0.3">
      <c r="A10" s="9">
        <v>83</v>
      </c>
      <c r="B10" s="9">
        <v>15</v>
      </c>
      <c r="C10" s="9">
        <v>80</v>
      </c>
      <c r="D10" s="9">
        <f>B10*C10</f>
        <v>1200</v>
      </c>
    </row>
    <row r="11" spans="1:4" x14ac:dyDescent="0.3">
      <c r="A11" s="9">
        <v>418</v>
      </c>
      <c r="B11" s="9">
        <v>20</v>
      </c>
      <c r="C11" s="9">
        <v>80</v>
      </c>
      <c r="D11" s="9">
        <f t="shared" si="0"/>
        <v>1600</v>
      </c>
    </row>
    <row r="12" spans="1:4" x14ac:dyDescent="0.3">
      <c r="A12" s="10" t="s">
        <v>1792</v>
      </c>
      <c r="B12" s="92">
        <f>SUM(B9:B11)</f>
        <v>52</v>
      </c>
      <c r="D12" s="71">
        <v>4160</v>
      </c>
    </row>
    <row r="14" spans="1:4" x14ac:dyDescent="0.3">
      <c r="A14" s="1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"/>
  <sheetViews>
    <sheetView workbookViewId="0">
      <selection activeCell="A3" sqref="A3"/>
    </sheetView>
  </sheetViews>
  <sheetFormatPr defaultRowHeight="14.4" x14ac:dyDescent="0.3"/>
  <cols>
    <col min="3" max="3" width="20.109375" customWidth="1"/>
  </cols>
  <sheetData>
    <row r="1" spans="1:3" x14ac:dyDescent="0.3">
      <c r="C1" s="10" t="s">
        <v>1793</v>
      </c>
    </row>
    <row r="3" spans="1:3" x14ac:dyDescent="0.3">
      <c r="A3" s="92" t="s">
        <v>1815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9"/>
  <sheetViews>
    <sheetView zoomScale="120" zoomScaleNormal="120" workbookViewId="0">
      <selection activeCell="E229" sqref="E229"/>
    </sheetView>
  </sheetViews>
  <sheetFormatPr defaultRowHeight="14.4" x14ac:dyDescent="0.3"/>
  <cols>
    <col min="1" max="1" width="17.44140625" customWidth="1"/>
    <col min="2" max="2" width="28.44140625" customWidth="1"/>
    <col min="3" max="4" width="14.33203125" customWidth="1"/>
    <col min="5" max="5" width="15.44140625" customWidth="1"/>
    <col min="6" max="6" width="18.44140625" customWidth="1"/>
    <col min="7" max="7" width="10.88671875" customWidth="1"/>
    <col min="8" max="8" width="13.6640625" customWidth="1"/>
    <col min="9" max="9" width="11.44140625" customWidth="1"/>
  </cols>
  <sheetData>
    <row r="1" spans="1:10" ht="31.5" customHeight="1" x14ac:dyDescent="0.3">
      <c r="A1" s="327" t="s">
        <v>2586</v>
      </c>
      <c r="B1" s="327"/>
      <c r="C1" s="327"/>
      <c r="D1" s="327"/>
      <c r="E1" s="181"/>
      <c r="F1" s="324" t="s">
        <v>2577</v>
      </c>
      <c r="G1" s="325"/>
      <c r="H1" s="325"/>
      <c r="I1" s="326"/>
    </row>
    <row r="2" spans="1:10" x14ac:dyDescent="0.3">
      <c r="B2" s="296"/>
      <c r="C2" s="297"/>
      <c r="F2" s="9"/>
      <c r="G2" s="11" t="s">
        <v>2583</v>
      </c>
      <c r="H2" s="11" t="s">
        <v>2587</v>
      </c>
      <c r="I2" s="11" t="s">
        <v>2558</v>
      </c>
    </row>
    <row r="3" spans="1:10" ht="27.6" x14ac:dyDescent="0.3">
      <c r="A3" s="170" t="s">
        <v>2557</v>
      </c>
      <c r="B3" s="171" t="s">
        <v>2558</v>
      </c>
      <c r="C3" s="172" t="s">
        <v>1187</v>
      </c>
      <c r="D3" s="172" t="s">
        <v>42</v>
      </c>
      <c r="F3" s="172" t="s">
        <v>2573</v>
      </c>
      <c r="G3" s="230">
        <v>171</v>
      </c>
      <c r="H3" s="2">
        <v>171</v>
      </c>
      <c r="I3" s="2">
        <f>H3-G3</f>
        <v>0</v>
      </c>
    </row>
    <row r="4" spans="1:10" x14ac:dyDescent="0.3">
      <c r="A4" s="9"/>
      <c r="B4" s="183">
        <v>10250</v>
      </c>
      <c r="C4" s="173">
        <v>5.05</v>
      </c>
      <c r="D4" s="2">
        <f>C4*B4</f>
        <v>51762.5</v>
      </c>
      <c r="F4" s="11" t="s">
        <v>2578</v>
      </c>
      <c r="G4" s="230">
        <v>22</v>
      </c>
      <c r="H4" s="2">
        <v>22</v>
      </c>
      <c r="I4" s="2">
        <f t="shared" ref="I4:I6" si="0">H4-G4</f>
        <v>0</v>
      </c>
    </row>
    <row r="5" spans="1:10" ht="28.8" x14ac:dyDescent="0.3">
      <c r="A5" s="9"/>
      <c r="B5" s="173"/>
      <c r="C5" s="173"/>
      <c r="D5" s="2"/>
      <c r="E5" s="209"/>
      <c r="F5" s="11" t="s">
        <v>2575</v>
      </c>
      <c r="G5" s="230">
        <v>1274</v>
      </c>
      <c r="H5" s="2">
        <v>1274</v>
      </c>
      <c r="I5" s="2">
        <f t="shared" si="0"/>
        <v>0</v>
      </c>
    </row>
    <row r="6" spans="1:10" x14ac:dyDescent="0.3">
      <c r="A6" s="9" t="s">
        <v>2559</v>
      </c>
      <c r="B6" s="174"/>
      <c r="C6" s="173">
        <f>B4/200</f>
        <v>51.25</v>
      </c>
      <c r="D6" s="175">
        <f>C4*C6</f>
        <v>258.8125</v>
      </c>
      <c r="E6" s="209"/>
      <c r="F6" s="172" t="s">
        <v>2576</v>
      </c>
      <c r="G6" s="230">
        <v>4</v>
      </c>
      <c r="H6" s="2">
        <v>4</v>
      </c>
      <c r="I6" s="2">
        <f t="shared" si="0"/>
        <v>0</v>
      </c>
    </row>
    <row r="7" spans="1:10" ht="43.2" x14ac:dyDescent="0.3">
      <c r="A7" s="180" t="s">
        <v>2560</v>
      </c>
      <c r="B7" s="1">
        <v>3476</v>
      </c>
      <c r="C7" s="82"/>
      <c r="D7" s="179"/>
    </row>
    <row r="8" spans="1:10" x14ac:dyDescent="0.3">
      <c r="B8" s="176"/>
      <c r="C8" s="82"/>
      <c r="D8" s="179"/>
    </row>
    <row r="9" spans="1:10" x14ac:dyDescent="0.3">
      <c r="B9" s="176"/>
      <c r="C9" s="82"/>
      <c r="D9" s="179"/>
    </row>
    <row r="10" spans="1:10" x14ac:dyDescent="0.3">
      <c r="A10" s="184" t="s">
        <v>2562</v>
      </c>
      <c r="B10" s="176"/>
      <c r="C10" s="82"/>
      <c r="D10" s="177"/>
    </row>
    <row r="11" spans="1:10" x14ac:dyDescent="0.3">
      <c r="A11" s="11" t="s">
        <v>2564</v>
      </c>
      <c r="B11" s="171" t="s">
        <v>2563</v>
      </c>
      <c r="C11" s="172" t="s">
        <v>1187</v>
      </c>
      <c r="D11" s="172" t="s">
        <v>2561</v>
      </c>
      <c r="E11" s="172" t="s">
        <v>42</v>
      </c>
      <c r="G11" s="213"/>
      <c r="H11" s="214"/>
      <c r="I11" s="214"/>
      <c r="J11" s="214"/>
    </row>
    <row r="12" spans="1:10" x14ac:dyDescent="0.3">
      <c r="A12" s="9" t="e">
        <f>#REF!</f>
        <v>#REF!</v>
      </c>
      <c r="B12" s="183">
        <v>4</v>
      </c>
      <c r="C12" s="173">
        <v>32.520000000000003</v>
      </c>
      <c r="D12" s="9">
        <f>C12*B12</f>
        <v>130.08000000000001</v>
      </c>
      <c r="E12" s="9"/>
      <c r="G12" s="213"/>
      <c r="H12" s="213"/>
      <c r="I12" s="215"/>
      <c r="J12" s="215"/>
    </row>
    <row r="13" spans="1:10" x14ac:dyDescent="0.3">
      <c r="A13" s="9" t="e">
        <f>#REF!</f>
        <v>#REF!</v>
      </c>
      <c r="B13" s="183">
        <v>4</v>
      </c>
      <c r="C13" s="173">
        <f>C12</f>
        <v>32.520000000000003</v>
      </c>
      <c r="D13" s="9">
        <f>B13*C13</f>
        <v>130.08000000000001</v>
      </c>
      <c r="E13" s="9"/>
    </row>
    <row r="14" spans="1:10" x14ac:dyDescent="0.3">
      <c r="A14" s="185" t="s">
        <v>2565</v>
      </c>
      <c r="B14" s="183">
        <f>B12+B13</f>
        <v>8</v>
      </c>
      <c r="C14" s="173"/>
      <c r="D14" s="9"/>
      <c r="E14" s="9"/>
    </row>
    <row r="15" spans="1:10" ht="15.6" x14ac:dyDescent="0.3">
      <c r="A15" s="174" t="s">
        <v>48</v>
      </c>
      <c r="B15" s="173"/>
      <c r="C15" s="173">
        <v>32.520000000000003</v>
      </c>
      <c r="D15" s="178">
        <f>B14*C15</f>
        <v>260.16000000000003</v>
      </c>
      <c r="E15" s="186">
        <f>B14*C15</f>
        <v>260.16000000000003</v>
      </c>
    </row>
    <row r="16" spans="1:10" ht="15.6" x14ac:dyDescent="0.3">
      <c r="A16" s="173" t="s">
        <v>19</v>
      </c>
      <c r="B16" s="173"/>
      <c r="C16" s="173">
        <v>37.6</v>
      </c>
      <c r="D16" s="178">
        <f>(B12+B13)*C16</f>
        <v>300.8</v>
      </c>
      <c r="E16" s="186">
        <f>B14*C16</f>
        <v>300.8</v>
      </c>
    </row>
    <row r="18" spans="1:6" ht="46.8" x14ac:dyDescent="0.3">
      <c r="A18" s="41" t="s">
        <v>111</v>
      </c>
      <c r="B18" s="41" t="s">
        <v>110</v>
      </c>
      <c r="C18" s="41" t="s">
        <v>112</v>
      </c>
      <c r="D18" s="9"/>
      <c r="E18" s="99" t="s">
        <v>1813</v>
      </c>
    </row>
    <row r="19" spans="1:6" ht="15.6" x14ac:dyDescent="0.3">
      <c r="A19" s="28">
        <v>1</v>
      </c>
      <c r="B19" s="232"/>
      <c r="C19" s="233">
        <v>14.7</v>
      </c>
      <c r="D19" s="234"/>
      <c r="E19" s="98">
        <f>0.00737*C19</f>
        <v>0.10833899999999999</v>
      </c>
      <c r="F19" s="78"/>
    </row>
    <row r="20" spans="1:6" ht="15.6" x14ac:dyDescent="0.3">
      <c r="A20" s="28">
        <f>1+A19</f>
        <v>2</v>
      </c>
      <c r="B20" s="232"/>
      <c r="C20" s="233">
        <v>16.100000000000001</v>
      </c>
      <c r="D20" s="234"/>
      <c r="E20" s="98">
        <f t="shared" ref="E20:E83" si="1">0.00737*C20</f>
        <v>0.11865700000000001</v>
      </c>
      <c r="F20" s="78"/>
    </row>
    <row r="21" spans="1:6" ht="15.6" x14ac:dyDescent="0.3">
      <c r="A21" s="28">
        <f t="shared" ref="A21:A84" si="2">1+A20</f>
        <v>3</v>
      </c>
      <c r="B21" s="232"/>
      <c r="C21" s="233">
        <v>15</v>
      </c>
      <c r="D21" s="234"/>
      <c r="E21" s="98">
        <f t="shared" si="1"/>
        <v>0.11055</v>
      </c>
      <c r="F21" s="78"/>
    </row>
    <row r="22" spans="1:6" ht="15.6" x14ac:dyDescent="0.3">
      <c r="A22" s="28">
        <f t="shared" si="2"/>
        <v>4</v>
      </c>
      <c r="B22" s="232"/>
      <c r="C22" s="233">
        <v>15.8</v>
      </c>
      <c r="D22" s="234"/>
      <c r="E22" s="98">
        <f t="shared" si="1"/>
        <v>0.11644600000000001</v>
      </c>
      <c r="F22" s="78"/>
    </row>
    <row r="23" spans="1:6" ht="15.6" x14ac:dyDescent="0.3">
      <c r="A23" s="28">
        <f t="shared" si="2"/>
        <v>5</v>
      </c>
      <c r="B23" s="232"/>
      <c r="C23" s="233">
        <v>17</v>
      </c>
      <c r="D23" s="234"/>
      <c r="E23" s="98">
        <f t="shared" si="1"/>
        <v>0.12528999999999998</v>
      </c>
      <c r="F23" s="78"/>
    </row>
    <row r="24" spans="1:6" ht="15.6" x14ac:dyDescent="0.3">
      <c r="A24" s="28">
        <f t="shared" si="2"/>
        <v>6</v>
      </c>
      <c r="B24" s="232"/>
      <c r="C24" s="233">
        <v>18.399999999999999</v>
      </c>
      <c r="D24" s="234"/>
      <c r="E24" s="98">
        <f t="shared" si="1"/>
        <v>0.13560799999999998</v>
      </c>
      <c r="F24" s="78"/>
    </row>
    <row r="25" spans="1:6" ht="15.6" x14ac:dyDescent="0.3">
      <c r="A25" s="28">
        <f t="shared" si="2"/>
        <v>7</v>
      </c>
      <c r="B25" s="232"/>
      <c r="C25" s="233">
        <v>15.8</v>
      </c>
      <c r="D25" s="234"/>
      <c r="E25" s="98">
        <f t="shared" si="1"/>
        <v>0.11644600000000001</v>
      </c>
      <c r="F25" s="78"/>
    </row>
    <row r="26" spans="1:6" ht="15.6" x14ac:dyDescent="0.3">
      <c r="A26" s="28">
        <f t="shared" si="2"/>
        <v>8</v>
      </c>
      <c r="B26" s="232"/>
      <c r="C26" s="233">
        <v>17.8</v>
      </c>
      <c r="D26" s="234"/>
      <c r="E26" s="98">
        <f t="shared" si="1"/>
        <v>0.131186</v>
      </c>
      <c r="F26" s="78"/>
    </row>
    <row r="27" spans="1:6" ht="15.6" x14ac:dyDescent="0.3">
      <c r="A27" s="28">
        <f t="shared" si="2"/>
        <v>9</v>
      </c>
      <c r="B27" s="232"/>
      <c r="C27" s="233">
        <v>19.600000000000001</v>
      </c>
      <c r="D27" s="234"/>
      <c r="E27" s="98">
        <f t="shared" si="1"/>
        <v>0.144452</v>
      </c>
      <c r="F27" s="78"/>
    </row>
    <row r="28" spans="1:6" ht="15.6" x14ac:dyDescent="0.3">
      <c r="A28" s="28">
        <f t="shared" si="2"/>
        <v>10</v>
      </c>
      <c r="B28" s="232"/>
      <c r="C28" s="233">
        <v>17</v>
      </c>
      <c r="D28" s="234"/>
      <c r="E28" s="98">
        <f t="shared" si="1"/>
        <v>0.12528999999999998</v>
      </c>
      <c r="F28" s="78"/>
    </row>
    <row r="29" spans="1:6" ht="15.6" x14ac:dyDescent="0.3">
      <c r="A29" s="28">
        <f t="shared" si="2"/>
        <v>11</v>
      </c>
      <c r="B29" s="232"/>
      <c r="C29" s="233">
        <v>19</v>
      </c>
      <c r="D29" s="234"/>
      <c r="E29" s="98">
        <f t="shared" si="1"/>
        <v>0.14002999999999999</v>
      </c>
      <c r="F29" s="78"/>
    </row>
    <row r="30" spans="1:6" ht="15.6" x14ac:dyDescent="0.3">
      <c r="A30" s="28">
        <f t="shared" si="2"/>
        <v>12</v>
      </c>
      <c r="B30" s="232"/>
      <c r="C30" s="233">
        <v>16.8</v>
      </c>
      <c r="D30" s="234"/>
      <c r="E30" s="98">
        <f t="shared" si="1"/>
        <v>0.123816</v>
      </c>
      <c r="F30" s="78"/>
    </row>
    <row r="31" spans="1:6" ht="15.6" x14ac:dyDescent="0.3">
      <c r="A31" s="28">
        <f t="shared" si="2"/>
        <v>13</v>
      </c>
      <c r="B31" s="232"/>
      <c r="C31" s="233">
        <v>16.100000000000001</v>
      </c>
      <c r="D31" s="234"/>
      <c r="E31" s="98">
        <f t="shared" si="1"/>
        <v>0.11865700000000001</v>
      </c>
      <c r="F31" s="78"/>
    </row>
    <row r="32" spans="1:6" ht="15.6" x14ac:dyDescent="0.3">
      <c r="A32" s="28">
        <f t="shared" si="2"/>
        <v>14</v>
      </c>
      <c r="B32" s="232"/>
      <c r="C32" s="233">
        <v>17.5</v>
      </c>
      <c r="D32" s="234"/>
      <c r="E32" s="98">
        <f t="shared" si="1"/>
        <v>0.12897500000000001</v>
      </c>
      <c r="F32" s="78"/>
    </row>
    <row r="33" spans="1:6" ht="15.6" x14ac:dyDescent="0.3">
      <c r="A33" s="28">
        <f t="shared" si="2"/>
        <v>15</v>
      </c>
      <c r="B33" s="235"/>
      <c r="C33" s="233">
        <v>17.8</v>
      </c>
      <c r="D33" s="234"/>
      <c r="E33" s="98">
        <f t="shared" si="1"/>
        <v>0.131186</v>
      </c>
      <c r="F33" s="78"/>
    </row>
    <row r="34" spans="1:6" ht="30.75" customHeight="1" x14ac:dyDescent="0.3">
      <c r="A34" s="28">
        <f t="shared" si="2"/>
        <v>16</v>
      </c>
      <c r="B34" s="232"/>
      <c r="C34" s="233">
        <v>18.399999999999999</v>
      </c>
      <c r="D34" s="234"/>
      <c r="E34" s="98">
        <f t="shared" si="1"/>
        <v>0.13560799999999998</v>
      </c>
      <c r="F34" s="78"/>
    </row>
    <row r="35" spans="1:6" ht="15.6" x14ac:dyDescent="0.3">
      <c r="A35" s="28">
        <f t="shared" si="2"/>
        <v>17</v>
      </c>
      <c r="B35" s="235"/>
      <c r="C35" s="233">
        <v>18.100000000000001</v>
      </c>
      <c r="D35" s="234"/>
      <c r="E35" s="98">
        <f t="shared" si="1"/>
        <v>0.13339700000000002</v>
      </c>
      <c r="F35" s="78"/>
    </row>
    <row r="36" spans="1:6" ht="15.6" x14ac:dyDescent="0.3">
      <c r="A36" s="28">
        <f t="shared" si="2"/>
        <v>18</v>
      </c>
      <c r="B36" s="232"/>
      <c r="C36" s="233">
        <v>18.399999999999999</v>
      </c>
      <c r="D36" s="234"/>
      <c r="E36" s="98">
        <f t="shared" si="1"/>
        <v>0.13560799999999998</v>
      </c>
      <c r="F36" s="78"/>
    </row>
    <row r="37" spans="1:6" ht="15.6" x14ac:dyDescent="0.3">
      <c r="A37" s="28">
        <f t="shared" si="2"/>
        <v>19</v>
      </c>
      <c r="B37" s="232"/>
      <c r="C37" s="233">
        <v>19.2</v>
      </c>
      <c r="D37" s="234"/>
      <c r="E37" s="98">
        <f t="shared" si="1"/>
        <v>0.14150399999999999</v>
      </c>
      <c r="F37" s="78"/>
    </row>
    <row r="38" spans="1:6" ht="17.25" customHeight="1" x14ac:dyDescent="0.3">
      <c r="A38" s="28">
        <f t="shared" si="2"/>
        <v>20</v>
      </c>
      <c r="B38" s="232"/>
      <c r="C38" s="233">
        <v>17.100000000000001</v>
      </c>
      <c r="D38" s="234"/>
      <c r="E38" s="98">
        <f t="shared" si="1"/>
        <v>0.126027</v>
      </c>
      <c r="F38" s="78"/>
    </row>
    <row r="39" spans="1:6" ht="15.6" x14ac:dyDescent="0.3">
      <c r="A39" s="28">
        <f t="shared" si="2"/>
        <v>21</v>
      </c>
      <c r="B39" s="232"/>
      <c r="C39" s="233">
        <v>16.399999999999999</v>
      </c>
      <c r="D39" s="234"/>
      <c r="E39" s="98">
        <f t="shared" si="1"/>
        <v>0.12086799999999999</v>
      </c>
      <c r="F39" s="78"/>
    </row>
    <row r="40" spans="1:6" ht="15.75" customHeight="1" x14ac:dyDescent="0.3">
      <c r="A40" s="28">
        <f t="shared" si="2"/>
        <v>22</v>
      </c>
      <c r="B40" s="232"/>
      <c r="C40" s="233">
        <v>18.5</v>
      </c>
      <c r="D40" s="234"/>
      <c r="E40" s="98">
        <f t="shared" si="1"/>
        <v>0.13634499999999999</v>
      </c>
      <c r="F40" s="78"/>
    </row>
    <row r="41" spans="1:6" ht="15.6" x14ac:dyDescent="0.3">
      <c r="A41" s="28">
        <f t="shared" si="2"/>
        <v>23</v>
      </c>
      <c r="B41" s="232"/>
      <c r="C41" s="233">
        <v>19.600000000000001</v>
      </c>
      <c r="D41" s="234"/>
      <c r="E41" s="98">
        <f t="shared" si="1"/>
        <v>0.144452</v>
      </c>
      <c r="F41" s="78"/>
    </row>
    <row r="42" spans="1:6" ht="15.6" x14ac:dyDescent="0.3">
      <c r="A42" s="28">
        <f t="shared" si="2"/>
        <v>24</v>
      </c>
      <c r="B42" s="232"/>
      <c r="C42" s="233">
        <v>22.3</v>
      </c>
      <c r="D42" s="234"/>
      <c r="E42" s="98">
        <f t="shared" si="1"/>
        <v>0.164351</v>
      </c>
      <c r="F42" s="78"/>
    </row>
    <row r="43" spans="1:6" ht="15.6" x14ac:dyDescent="0.3">
      <c r="A43" s="28">
        <f t="shared" si="2"/>
        <v>25</v>
      </c>
      <c r="B43" s="235"/>
      <c r="C43" s="233">
        <v>17.5</v>
      </c>
      <c r="D43" s="234"/>
      <c r="E43" s="98">
        <f t="shared" si="1"/>
        <v>0.12897500000000001</v>
      </c>
      <c r="F43" s="78"/>
    </row>
    <row r="44" spans="1:6" ht="15.6" x14ac:dyDescent="0.3">
      <c r="A44" s="28">
        <f t="shared" si="2"/>
        <v>26</v>
      </c>
      <c r="B44" s="232"/>
      <c r="C44" s="233">
        <v>17.399999999999999</v>
      </c>
      <c r="D44" s="234"/>
      <c r="E44" s="98">
        <f t="shared" si="1"/>
        <v>0.12823799999999999</v>
      </c>
      <c r="F44" s="78"/>
    </row>
    <row r="45" spans="1:6" ht="15.6" x14ac:dyDescent="0.3">
      <c r="A45" s="28">
        <f t="shared" si="2"/>
        <v>27</v>
      </c>
      <c r="B45" s="235"/>
      <c r="C45" s="233">
        <v>21.4</v>
      </c>
      <c r="D45" s="234"/>
      <c r="E45" s="98">
        <f t="shared" si="1"/>
        <v>0.157718</v>
      </c>
      <c r="F45" s="78"/>
    </row>
    <row r="46" spans="1:6" ht="15.6" x14ac:dyDescent="0.3">
      <c r="A46" s="28">
        <f t="shared" si="2"/>
        <v>28</v>
      </c>
      <c r="B46" s="232"/>
      <c r="C46" s="233">
        <v>22.3</v>
      </c>
      <c r="D46" s="234"/>
      <c r="E46" s="98">
        <f t="shared" si="1"/>
        <v>0.164351</v>
      </c>
      <c r="F46" s="78"/>
    </row>
    <row r="47" spans="1:6" ht="15.6" x14ac:dyDescent="0.3">
      <c r="A47" s="28">
        <f t="shared" si="2"/>
        <v>29</v>
      </c>
      <c r="B47" s="235"/>
      <c r="C47" s="233">
        <v>19.100000000000001</v>
      </c>
      <c r="D47" s="234"/>
      <c r="E47" s="98">
        <f t="shared" si="1"/>
        <v>0.140767</v>
      </c>
      <c r="F47" s="78"/>
    </row>
    <row r="48" spans="1:6" ht="26.25" customHeight="1" x14ac:dyDescent="0.3">
      <c r="A48" s="28">
        <f t="shared" si="2"/>
        <v>30</v>
      </c>
      <c r="B48" s="232"/>
      <c r="C48" s="233">
        <v>22.3</v>
      </c>
      <c r="D48" s="234"/>
      <c r="E48" s="98">
        <f t="shared" si="1"/>
        <v>0.164351</v>
      </c>
      <c r="F48" s="78"/>
    </row>
    <row r="49" spans="1:6" ht="15.6" x14ac:dyDescent="0.3">
      <c r="A49" s="28">
        <f t="shared" si="2"/>
        <v>31</v>
      </c>
      <c r="B49" s="232"/>
      <c r="C49" s="233">
        <v>18.399999999999999</v>
      </c>
      <c r="D49" s="234"/>
      <c r="E49" s="98">
        <f t="shared" si="1"/>
        <v>0.13560799999999998</v>
      </c>
      <c r="F49" s="78"/>
    </row>
    <row r="50" spans="1:6" ht="15.6" x14ac:dyDescent="0.3">
      <c r="A50" s="28">
        <f t="shared" si="2"/>
        <v>32</v>
      </c>
      <c r="B50" s="232"/>
      <c r="C50" s="233">
        <v>21.3</v>
      </c>
      <c r="D50" s="234"/>
      <c r="E50" s="98">
        <f t="shared" si="1"/>
        <v>0.15698100000000001</v>
      </c>
      <c r="F50" s="78"/>
    </row>
    <row r="51" spans="1:6" ht="15.6" x14ac:dyDescent="0.3">
      <c r="A51" s="28">
        <f t="shared" si="2"/>
        <v>33</v>
      </c>
      <c r="B51" s="232"/>
      <c r="C51" s="233">
        <v>18.2</v>
      </c>
      <c r="D51" s="234"/>
      <c r="E51" s="98">
        <f t="shared" si="1"/>
        <v>0.134134</v>
      </c>
      <c r="F51" s="78"/>
    </row>
    <row r="52" spans="1:6" ht="15.6" x14ac:dyDescent="0.3">
      <c r="A52" s="28">
        <f t="shared" si="2"/>
        <v>34</v>
      </c>
      <c r="B52" s="232"/>
      <c r="C52" s="233">
        <v>22.3</v>
      </c>
      <c r="D52" s="234"/>
      <c r="E52" s="98">
        <f t="shared" si="1"/>
        <v>0.164351</v>
      </c>
      <c r="F52" s="78"/>
    </row>
    <row r="53" spans="1:6" ht="15.6" x14ac:dyDescent="0.3">
      <c r="A53" s="28">
        <f t="shared" si="2"/>
        <v>35</v>
      </c>
      <c r="B53" s="232"/>
      <c r="C53" s="233">
        <v>18.399999999999999</v>
      </c>
      <c r="D53" s="234"/>
      <c r="E53" s="98">
        <f t="shared" si="1"/>
        <v>0.13560799999999998</v>
      </c>
      <c r="F53" s="78"/>
    </row>
    <row r="54" spans="1:6" ht="15.6" x14ac:dyDescent="0.3">
      <c r="A54" s="28">
        <f t="shared" si="2"/>
        <v>36</v>
      </c>
      <c r="B54" s="232"/>
      <c r="C54" s="233">
        <v>21.3</v>
      </c>
      <c r="D54" s="234"/>
      <c r="E54" s="98">
        <f t="shared" si="1"/>
        <v>0.15698100000000001</v>
      </c>
      <c r="F54" s="78"/>
    </row>
    <row r="55" spans="1:6" ht="15.6" x14ac:dyDescent="0.3">
      <c r="A55" s="28">
        <f t="shared" si="2"/>
        <v>37</v>
      </c>
      <c r="B55" s="235"/>
      <c r="C55" s="233">
        <v>18.5</v>
      </c>
      <c r="D55" s="234"/>
      <c r="E55" s="98">
        <f t="shared" si="1"/>
        <v>0.13634499999999999</v>
      </c>
      <c r="F55" s="78"/>
    </row>
    <row r="56" spans="1:6" ht="15.6" x14ac:dyDescent="0.3">
      <c r="A56" s="28">
        <f t="shared" si="2"/>
        <v>38</v>
      </c>
      <c r="B56" s="232"/>
      <c r="C56" s="233">
        <v>18.2</v>
      </c>
      <c r="D56" s="234"/>
      <c r="E56" s="98">
        <f t="shared" si="1"/>
        <v>0.134134</v>
      </c>
      <c r="F56" s="78"/>
    </row>
    <row r="57" spans="1:6" ht="15.6" x14ac:dyDescent="0.3">
      <c r="A57" s="28">
        <f>1+A56</f>
        <v>39</v>
      </c>
      <c r="B57" s="232"/>
      <c r="C57" s="233">
        <v>18.7</v>
      </c>
      <c r="D57" s="234"/>
      <c r="E57" s="98">
        <f t="shared" si="1"/>
        <v>0.137819</v>
      </c>
      <c r="F57" s="78"/>
    </row>
    <row r="58" spans="1:6" ht="15.6" x14ac:dyDescent="0.3">
      <c r="A58" s="28">
        <f t="shared" si="2"/>
        <v>40</v>
      </c>
      <c r="B58" s="232"/>
      <c r="C58" s="233">
        <v>21.2</v>
      </c>
      <c r="D58" s="234"/>
      <c r="E58" s="98">
        <f t="shared" si="1"/>
        <v>0.15624399999999999</v>
      </c>
      <c r="F58" s="78"/>
    </row>
    <row r="59" spans="1:6" ht="15.6" x14ac:dyDescent="0.3">
      <c r="A59" s="28">
        <f t="shared" si="2"/>
        <v>41</v>
      </c>
      <c r="B59" s="232"/>
      <c r="C59" s="233">
        <v>18</v>
      </c>
      <c r="D59" s="234"/>
      <c r="E59" s="98">
        <f t="shared" si="1"/>
        <v>0.13266</v>
      </c>
      <c r="F59" s="78"/>
    </row>
    <row r="60" spans="1:6" ht="15.6" x14ac:dyDescent="0.3">
      <c r="A60" s="28">
        <f t="shared" si="2"/>
        <v>42</v>
      </c>
      <c r="B60" s="232"/>
      <c r="C60" s="233">
        <v>20.399999999999999</v>
      </c>
      <c r="D60" s="234"/>
      <c r="E60" s="98">
        <f t="shared" si="1"/>
        <v>0.15034799999999998</v>
      </c>
      <c r="F60" s="78"/>
    </row>
    <row r="61" spans="1:6" ht="15.6" x14ac:dyDescent="0.3">
      <c r="A61" s="28">
        <f t="shared" si="2"/>
        <v>43</v>
      </c>
      <c r="B61" s="235"/>
      <c r="C61" s="233">
        <v>18.100000000000001</v>
      </c>
      <c r="D61" s="234"/>
      <c r="E61" s="98">
        <f t="shared" si="1"/>
        <v>0.13339700000000002</v>
      </c>
      <c r="F61" s="78"/>
    </row>
    <row r="62" spans="1:6" ht="15.6" x14ac:dyDescent="0.3">
      <c r="A62" s="28">
        <f t="shared" si="2"/>
        <v>44</v>
      </c>
      <c r="B62" s="232"/>
      <c r="C62" s="233">
        <v>18.7</v>
      </c>
      <c r="D62" s="234"/>
      <c r="E62" s="98">
        <f t="shared" si="1"/>
        <v>0.137819</v>
      </c>
      <c r="F62" s="78"/>
    </row>
    <row r="63" spans="1:6" ht="15.6" x14ac:dyDescent="0.3">
      <c r="A63" s="28">
        <f t="shared" si="2"/>
        <v>45</v>
      </c>
      <c r="B63" s="232"/>
      <c r="C63" s="233">
        <v>18.100000000000001</v>
      </c>
      <c r="D63" s="234"/>
      <c r="E63" s="98">
        <f t="shared" si="1"/>
        <v>0.13339700000000002</v>
      </c>
      <c r="F63" s="78"/>
    </row>
    <row r="64" spans="1:6" ht="15.6" x14ac:dyDescent="0.3">
      <c r="A64" s="28">
        <f t="shared" si="2"/>
        <v>46</v>
      </c>
      <c r="B64" s="232"/>
      <c r="C64" s="233">
        <v>18.7</v>
      </c>
      <c r="D64" s="234"/>
      <c r="E64" s="98">
        <f t="shared" si="1"/>
        <v>0.137819</v>
      </c>
      <c r="F64" s="78"/>
    </row>
    <row r="65" spans="1:6" ht="15.6" x14ac:dyDescent="0.3">
      <c r="A65" s="28">
        <f t="shared" si="2"/>
        <v>47</v>
      </c>
      <c r="B65" s="232"/>
      <c r="C65" s="233">
        <v>18.3</v>
      </c>
      <c r="D65" s="234"/>
      <c r="E65" s="98">
        <f t="shared" si="1"/>
        <v>0.13487099999999999</v>
      </c>
      <c r="F65" s="78"/>
    </row>
    <row r="66" spans="1:6" ht="27.75" customHeight="1" x14ac:dyDescent="0.3">
      <c r="A66" s="28">
        <f t="shared" si="2"/>
        <v>48</v>
      </c>
      <c r="B66" s="232"/>
      <c r="C66" s="233">
        <v>20.100000000000001</v>
      </c>
      <c r="D66" s="234"/>
      <c r="E66" s="98">
        <f t="shared" si="1"/>
        <v>0.14813700000000002</v>
      </c>
      <c r="F66" s="78"/>
    </row>
    <row r="67" spans="1:6" ht="15.6" x14ac:dyDescent="0.3">
      <c r="A67" s="28">
        <f t="shared" si="2"/>
        <v>49</v>
      </c>
      <c r="B67" s="232"/>
      <c r="C67" s="233">
        <v>18.7</v>
      </c>
      <c r="D67" s="234"/>
      <c r="E67" s="98">
        <f t="shared" si="1"/>
        <v>0.137819</v>
      </c>
      <c r="F67" s="78"/>
    </row>
    <row r="68" spans="1:6" ht="15.6" x14ac:dyDescent="0.3">
      <c r="A68" s="28">
        <f t="shared" si="2"/>
        <v>50</v>
      </c>
      <c r="B68" s="235"/>
      <c r="C68" s="233">
        <v>19.899999999999999</v>
      </c>
      <c r="D68" s="234"/>
      <c r="E68" s="98">
        <f t="shared" si="1"/>
        <v>0.14666299999999999</v>
      </c>
      <c r="F68" s="78"/>
    </row>
    <row r="69" spans="1:6" ht="15.6" x14ac:dyDescent="0.3">
      <c r="A69" s="28">
        <f t="shared" si="2"/>
        <v>51</v>
      </c>
      <c r="B69" s="232"/>
      <c r="C69" s="233">
        <v>19.100000000000001</v>
      </c>
      <c r="D69" s="234"/>
      <c r="E69" s="98">
        <f t="shared" si="1"/>
        <v>0.140767</v>
      </c>
      <c r="F69" s="78"/>
    </row>
    <row r="70" spans="1:6" ht="15.6" x14ac:dyDescent="0.3">
      <c r="A70" s="28">
        <f t="shared" si="2"/>
        <v>52</v>
      </c>
      <c r="B70" s="232"/>
      <c r="C70" s="233">
        <v>17.600000000000001</v>
      </c>
      <c r="D70" s="234"/>
      <c r="E70" s="98">
        <f t="shared" si="1"/>
        <v>0.12971199999999999</v>
      </c>
      <c r="F70" s="78"/>
    </row>
    <row r="71" spans="1:6" ht="15.6" x14ac:dyDescent="0.3">
      <c r="A71" s="28">
        <f t="shared" si="2"/>
        <v>53</v>
      </c>
      <c r="B71" s="232"/>
      <c r="C71" s="233">
        <v>18.399999999999999</v>
      </c>
      <c r="D71" s="234"/>
      <c r="E71" s="98">
        <f t="shared" si="1"/>
        <v>0.13560799999999998</v>
      </c>
      <c r="F71" s="78"/>
    </row>
    <row r="72" spans="1:6" ht="15.6" x14ac:dyDescent="0.3">
      <c r="A72" s="28">
        <f t="shared" si="2"/>
        <v>54</v>
      </c>
      <c r="B72" s="232"/>
      <c r="C72" s="233">
        <v>20.399999999999999</v>
      </c>
      <c r="D72" s="234"/>
      <c r="E72" s="98">
        <f t="shared" si="1"/>
        <v>0.15034799999999998</v>
      </c>
      <c r="F72" s="78"/>
    </row>
    <row r="73" spans="1:6" ht="15.6" x14ac:dyDescent="0.3">
      <c r="A73" s="28">
        <f t="shared" si="2"/>
        <v>55</v>
      </c>
      <c r="B73" s="232"/>
      <c r="C73" s="233">
        <v>18.2</v>
      </c>
      <c r="D73" s="234"/>
      <c r="E73" s="98">
        <f t="shared" si="1"/>
        <v>0.134134</v>
      </c>
      <c r="F73" s="78"/>
    </row>
    <row r="74" spans="1:6" ht="15.6" x14ac:dyDescent="0.3">
      <c r="A74" s="28">
        <f t="shared" si="2"/>
        <v>56</v>
      </c>
      <c r="B74" s="232"/>
      <c r="C74" s="233">
        <v>19.399999999999999</v>
      </c>
      <c r="D74" s="234"/>
      <c r="E74" s="98">
        <f t="shared" si="1"/>
        <v>0.14297799999999999</v>
      </c>
      <c r="F74" s="78"/>
    </row>
    <row r="75" spans="1:6" ht="15.6" x14ac:dyDescent="0.3">
      <c r="A75" s="28">
        <f t="shared" si="2"/>
        <v>57</v>
      </c>
      <c r="B75" s="235"/>
      <c r="C75" s="233">
        <v>18.399999999999999</v>
      </c>
      <c r="D75" s="234"/>
      <c r="E75" s="98">
        <f t="shared" si="1"/>
        <v>0.13560799999999998</v>
      </c>
      <c r="F75" s="78"/>
    </row>
    <row r="76" spans="1:6" ht="15.6" x14ac:dyDescent="0.3">
      <c r="A76" s="28">
        <f t="shared" si="2"/>
        <v>58</v>
      </c>
      <c r="B76" s="232"/>
      <c r="C76" s="233">
        <v>18.8</v>
      </c>
      <c r="D76" s="234"/>
      <c r="E76" s="98">
        <f t="shared" si="1"/>
        <v>0.13855600000000001</v>
      </c>
      <c r="F76" s="78"/>
    </row>
    <row r="77" spans="1:6" ht="15.6" x14ac:dyDescent="0.3">
      <c r="A77" s="28">
        <f t="shared" si="2"/>
        <v>59</v>
      </c>
      <c r="B77" s="232"/>
      <c r="C77" s="233">
        <v>18.8</v>
      </c>
      <c r="D77" s="234"/>
      <c r="E77" s="98">
        <f t="shared" si="1"/>
        <v>0.13855600000000001</v>
      </c>
      <c r="F77" s="78"/>
    </row>
    <row r="78" spans="1:6" ht="15.6" x14ac:dyDescent="0.3">
      <c r="A78" s="28">
        <f t="shared" si="2"/>
        <v>60</v>
      </c>
      <c r="B78" s="232"/>
      <c r="C78" s="233">
        <v>19.7</v>
      </c>
      <c r="D78" s="234"/>
      <c r="E78" s="98">
        <f t="shared" si="1"/>
        <v>0.14518899999999998</v>
      </c>
      <c r="F78" s="78"/>
    </row>
    <row r="79" spans="1:6" ht="15.6" x14ac:dyDescent="0.3">
      <c r="A79" s="28">
        <f t="shared" si="2"/>
        <v>61</v>
      </c>
      <c r="B79" s="232"/>
      <c r="C79" s="233">
        <v>21.7</v>
      </c>
      <c r="D79" s="234"/>
      <c r="E79" s="98">
        <f t="shared" si="1"/>
        <v>0.15992899999999999</v>
      </c>
      <c r="F79" s="78"/>
    </row>
    <row r="80" spans="1:6" ht="15.6" x14ac:dyDescent="0.3">
      <c r="A80" s="28">
        <f t="shared" si="2"/>
        <v>62</v>
      </c>
      <c r="B80" s="232"/>
      <c r="C80" s="233">
        <v>19.2</v>
      </c>
      <c r="D80" s="234"/>
      <c r="E80" s="98">
        <f t="shared" si="1"/>
        <v>0.14150399999999999</v>
      </c>
      <c r="F80" s="78"/>
    </row>
    <row r="81" spans="1:6" ht="15.6" x14ac:dyDescent="0.3">
      <c r="A81" s="28">
        <f t="shared" si="2"/>
        <v>63</v>
      </c>
      <c r="B81" s="232"/>
      <c r="C81" s="233">
        <v>17.399999999999999</v>
      </c>
      <c r="D81" s="234"/>
      <c r="E81" s="98">
        <f t="shared" si="1"/>
        <v>0.12823799999999999</v>
      </c>
      <c r="F81" s="78"/>
    </row>
    <row r="82" spans="1:6" ht="15.6" x14ac:dyDescent="0.3">
      <c r="A82" s="28">
        <f t="shared" si="2"/>
        <v>64</v>
      </c>
      <c r="B82" s="232"/>
      <c r="C82" s="233">
        <v>17.5</v>
      </c>
      <c r="D82" s="234"/>
      <c r="E82" s="98">
        <f t="shared" si="1"/>
        <v>0.12897500000000001</v>
      </c>
      <c r="F82" s="78"/>
    </row>
    <row r="83" spans="1:6" ht="15.6" x14ac:dyDescent="0.3">
      <c r="A83" s="28">
        <f t="shared" si="2"/>
        <v>65</v>
      </c>
      <c r="B83" s="232"/>
      <c r="C83" s="233">
        <v>17.100000000000001</v>
      </c>
      <c r="D83" s="234"/>
      <c r="E83" s="98">
        <f t="shared" si="1"/>
        <v>0.126027</v>
      </c>
      <c r="F83" s="78"/>
    </row>
    <row r="84" spans="1:6" ht="15.6" x14ac:dyDescent="0.3">
      <c r="A84" s="28">
        <f t="shared" si="2"/>
        <v>66</v>
      </c>
      <c r="B84" s="232"/>
      <c r="C84" s="233">
        <v>13.3</v>
      </c>
      <c r="D84" s="234"/>
      <c r="E84" s="98">
        <f t="shared" ref="E84:E147" si="3">0.00737*C84</f>
        <v>9.8020999999999997E-2</v>
      </c>
      <c r="F84" s="78"/>
    </row>
    <row r="85" spans="1:6" ht="15.6" x14ac:dyDescent="0.3">
      <c r="A85" s="28">
        <f t="shared" ref="A85:A92" si="4">1+A84</f>
        <v>67</v>
      </c>
      <c r="B85" s="235"/>
      <c r="C85" s="233">
        <v>15.7</v>
      </c>
      <c r="D85" s="234"/>
      <c r="E85" s="98">
        <f t="shared" si="3"/>
        <v>0.11570899999999999</v>
      </c>
      <c r="F85" s="78"/>
    </row>
    <row r="86" spans="1:6" ht="15.6" x14ac:dyDescent="0.3">
      <c r="A86" s="28">
        <f t="shared" si="4"/>
        <v>68</v>
      </c>
      <c r="B86" s="232"/>
      <c r="C86" s="233">
        <v>16.7</v>
      </c>
      <c r="D86" s="234"/>
      <c r="E86" s="98">
        <f t="shared" si="3"/>
        <v>0.12307899999999999</v>
      </c>
      <c r="F86" s="78"/>
    </row>
    <row r="87" spans="1:6" ht="15.6" x14ac:dyDescent="0.3">
      <c r="A87" s="28">
        <f t="shared" si="4"/>
        <v>69</v>
      </c>
      <c r="B87" s="232"/>
      <c r="C87" s="233">
        <v>18</v>
      </c>
      <c r="D87" s="234"/>
      <c r="E87" s="98">
        <f t="shared" si="3"/>
        <v>0.13266</v>
      </c>
      <c r="F87" s="78"/>
    </row>
    <row r="88" spans="1:6" ht="15.6" x14ac:dyDescent="0.3">
      <c r="A88" s="28">
        <f t="shared" si="4"/>
        <v>70</v>
      </c>
      <c r="B88" s="232"/>
      <c r="C88" s="233">
        <v>18.2</v>
      </c>
      <c r="D88" s="234"/>
      <c r="E88" s="98">
        <f t="shared" si="3"/>
        <v>0.134134</v>
      </c>
      <c r="F88" s="78"/>
    </row>
    <row r="89" spans="1:6" ht="15.6" x14ac:dyDescent="0.3">
      <c r="A89" s="28">
        <f t="shared" si="4"/>
        <v>71</v>
      </c>
      <c r="B89" s="232"/>
      <c r="C89" s="233">
        <v>17.8</v>
      </c>
      <c r="D89" s="234"/>
      <c r="E89" s="98">
        <f t="shared" si="3"/>
        <v>0.131186</v>
      </c>
      <c r="F89" s="78"/>
    </row>
    <row r="90" spans="1:6" ht="15.6" x14ac:dyDescent="0.3">
      <c r="A90" s="28">
        <f t="shared" si="4"/>
        <v>72</v>
      </c>
      <c r="B90" s="232"/>
      <c r="C90" s="233">
        <v>17.100000000000001</v>
      </c>
      <c r="D90" s="234"/>
      <c r="E90" s="98">
        <f t="shared" si="3"/>
        <v>0.126027</v>
      </c>
      <c r="F90" s="78"/>
    </row>
    <row r="91" spans="1:6" ht="15.6" x14ac:dyDescent="0.3">
      <c r="A91" s="28">
        <f t="shared" si="4"/>
        <v>73</v>
      </c>
      <c r="B91" s="235"/>
      <c r="C91" s="233">
        <v>17.3</v>
      </c>
      <c r="D91" s="234"/>
      <c r="E91" s="98">
        <f t="shared" si="3"/>
        <v>0.127501</v>
      </c>
      <c r="F91" s="78"/>
    </row>
    <row r="92" spans="1:6" ht="15.6" x14ac:dyDescent="0.3">
      <c r="A92" s="28">
        <f t="shared" si="4"/>
        <v>74</v>
      </c>
      <c r="B92" s="236"/>
      <c r="C92" s="233">
        <v>17.100000000000001</v>
      </c>
      <c r="D92" s="234"/>
      <c r="E92" s="98">
        <f t="shared" si="3"/>
        <v>0.126027</v>
      </c>
      <c r="F92" s="78"/>
    </row>
    <row r="93" spans="1:6" ht="15.6" x14ac:dyDescent="0.3">
      <c r="A93" s="28">
        <f>1+A92</f>
        <v>75</v>
      </c>
      <c r="B93" s="232"/>
      <c r="C93" s="233">
        <v>14.7</v>
      </c>
      <c r="D93" s="234"/>
      <c r="E93" s="98">
        <f t="shared" si="3"/>
        <v>0.10833899999999999</v>
      </c>
      <c r="F93" s="78"/>
    </row>
    <row r="94" spans="1:6" ht="15.6" x14ac:dyDescent="0.3">
      <c r="A94" s="28">
        <f t="shared" ref="A94:A113" si="5">1+A93</f>
        <v>76</v>
      </c>
      <c r="B94" s="232"/>
      <c r="C94" s="233">
        <v>14.8</v>
      </c>
      <c r="D94" s="234"/>
      <c r="E94" s="98">
        <f t="shared" si="3"/>
        <v>0.10907600000000001</v>
      </c>
      <c r="F94" s="78"/>
    </row>
    <row r="95" spans="1:6" ht="15.6" x14ac:dyDescent="0.3">
      <c r="A95" s="28">
        <f t="shared" si="5"/>
        <v>77</v>
      </c>
      <c r="B95" s="235"/>
      <c r="C95" s="233">
        <v>16</v>
      </c>
      <c r="D95" s="234"/>
      <c r="E95" s="98">
        <f t="shared" si="3"/>
        <v>0.11792</v>
      </c>
      <c r="F95" s="78"/>
    </row>
    <row r="96" spans="1:6" ht="15.6" x14ac:dyDescent="0.3">
      <c r="A96" s="28">
        <f t="shared" si="5"/>
        <v>78</v>
      </c>
      <c r="B96" s="232"/>
      <c r="C96" s="233">
        <v>16.3</v>
      </c>
      <c r="D96" s="234"/>
      <c r="E96" s="98">
        <f t="shared" si="3"/>
        <v>0.120131</v>
      </c>
      <c r="F96" s="78"/>
    </row>
    <row r="97" spans="1:6" ht="16.5" customHeight="1" x14ac:dyDescent="0.3">
      <c r="A97" s="28">
        <f t="shared" si="5"/>
        <v>79</v>
      </c>
      <c r="B97" s="232"/>
      <c r="C97" s="233">
        <v>17</v>
      </c>
      <c r="D97" s="234"/>
      <c r="E97" s="98">
        <f t="shared" si="3"/>
        <v>0.12528999999999998</v>
      </c>
      <c r="F97" s="78"/>
    </row>
    <row r="98" spans="1:6" ht="15.6" x14ac:dyDescent="0.3">
      <c r="A98" s="28">
        <f t="shared" si="5"/>
        <v>80</v>
      </c>
      <c r="B98" s="232"/>
      <c r="C98" s="233">
        <v>17.8</v>
      </c>
      <c r="D98" s="234"/>
      <c r="E98" s="98">
        <f t="shared" si="3"/>
        <v>0.131186</v>
      </c>
      <c r="F98" s="78"/>
    </row>
    <row r="99" spans="1:6" ht="15.6" x14ac:dyDescent="0.3">
      <c r="A99" s="28">
        <f t="shared" si="5"/>
        <v>81</v>
      </c>
      <c r="B99" s="232"/>
      <c r="C99" s="233">
        <v>16.600000000000001</v>
      </c>
      <c r="D99" s="234"/>
      <c r="E99" s="98">
        <f t="shared" si="3"/>
        <v>0.12234200000000001</v>
      </c>
      <c r="F99" s="78"/>
    </row>
    <row r="100" spans="1:6" ht="31.5" customHeight="1" x14ac:dyDescent="0.3">
      <c r="A100" s="28">
        <f t="shared" si="5"/>
        <v>82</v>
      </c>
      <c r="B100" s="232"/>
      <c r="C100" s="233">
        <v>17</v>
      </c>
      <c r="D100" s="234"/>
      <c r="E100" s="98">
        <f t="shared" si="3"/>
        <v>0.12528999999999998</v>
      </c>
      <c r="F100" s="78"/>
    </row>
    <row r="101" spans="1:6" ht="15.6" x14ac:dyDescent="0.3">
      <c r="A101" s="28">
        <f t="shared" si="5"/>
        <v>83</v>
      </c>
      <c r="B101" s="232"/>
      <c r="C101" s="233">
        <v>16.600000000000001</v>
      </c>
      <c r="D101" s="234"/>
      <c r="E101" s="98">
        <f t="shared" si="3"/>
        <v>0.12234200000000001</v>
      </c>
      <c r="F101" s="78"/>
    </row>
    <row r="102" spans="1:6" ht="15.6" x14ac:dyDescent="0.3">
      <c r="A102" s="28">
        <f t="shared" si="5"/>
        <v>84</v>
      </c>
      <c r="B102" s="235"/>
      <c r="C102" s="233">
        <v>17</v>
      </c>
      <c r="D102" s="234"/>
      <c r="E102" s="98">
        <f t="shared" si="3"/>
        <v>0.12528999999999998</v>
      </c>
      <c r="F102" s="78"/>
    </row>
    <row r="103" spans="1:6" ht="15.6" x14ac:dyDescent="0.3">
      <c r="A103" s="28">
        <f t="shared" si="5"/>
        <v>85</v>
      </c>
      <c r="B103" s="232"/>
      <c r="C103" s="233">
        <v>17.8</v>
      </c>
      <c r="D103" s="234"/>
      <c r="E103" s="98">
        <f t="shared" si="3"/>
        <v>0.131186</v>
      </c>
      <c r="F103" s="78"/>
    </row>
    <row r="104" spans="1:6" ht="15.6" x14ac:dyDescent="0.3">
      <c r="A104" s="28">
        <f t="shared" si="5"/>
        <v>86</v>
      </c>
      <c r="B104" s="235"/>
      <c r="C104" s="233">
        <v>17.8</v>
      </c>
      <c r="D104" s="234"/>
      <c r="E104" s="98">
        <f t="shared" si="3"/>
        <v>0.131186</v>
      </c>
      <c r="F104" s="78"/>
    </row>
    <row r="105" spans="1:6" ht="15.6" x14ac:dyDescent="0.3">
      <c r="A105" s="28">
        <f t="shared" si="5"/>
        <v>87</v>
      </c>
      <c r="B105" s="232"/>
      <c r="C105" s="233">
        <v>14.9</v>
      </c>
      <c r="D105" s="234"/>
      <c r="E105" s="98">
        <f t="shared" si="3"/>
        <v>0.10981299999999999</v>
      </c>
      <c r="F105" s="78"/>
    </row>
    <row r="106" spans="1:6" ht="15.6" x14ac:dyDescent="0.3">
      <c r="A106" s="28">
        <f t="shared" si="5"/>
        <v>88</v>
      </c>
      <c r="B106" s="232"/>
      <c r="C106" s="233">
        <v>15.9</v>
      </c>
      <c r="D106" s="234"/>
      <c r="E106" s="98">
        <f t="shared" si="3"/>
        <v>0.117183</v>
      </c>
      <c r="F106" s="78"/>
    </row>
    <row r="107" spans="1:6" ht="15.6" x14ac:dyDescent="0.3">
      <c r="A107" s="28">
        <f t="shared" si="5"/>
        <v>89</v>
      </c>
      <c r="B107" s="232"/>
      <c r="C107" s="233">
        <v>14.9</v>
      </c>
      <c r="D107" s="234"/>
      <c r="E107" s="98">
        <f t="shared" si="3"/>
        <v>0.10981299999999999</v>
      </c>
      <c r="F107" s="78"/>
    </row>
    <row r="108" spans="1:6" ht="15.6" x14ac:dyDescent="0.3">
      <c r="A108" s="28">
        <f t="shared" si="5"/>
        <v>90</v>
      </c>
      <c r="B108" s="232"/>
      <c r="C108" s="233">
        <v>15.4</v>
      </c>
      <c r="D108" s="234"/>
      <c r="E108" s="98">
        <f t="shared" si="3"/>
        <v>0.113498</v>
      </c>
      <c r="F108" s="78"/>
    </row>
    <row r="109" spans="1:6" ht="28.5" customHeight="1" x14ac:dyDescent="0.3">
      <c r="A109" s="28">
        <f t="shared" si="5"/>
        <v>91</v>
      </c>
      <c r="B109" s="232"/>
      <c r="C109" s="233">
        <v>16.8</v>
      </c>
      <c r="D109" s="234"/>
      <c r="E109" s="98">
        <f t="shared" si="3"/>
        <v>0.123816</v>
      </c>
      <c r="F109" s="78"/>
    </row>
    <row r="110" spans="1:6" ht="15.6" x14ac:dyDescent="0.3">
      <c r="A110" s="28">
        <f t="shared" si="5"/>
        <v>92</v>
      </c>
      <c r="B110" s="235"/>
      <c r="C110" s="233">
        <v>16</v>
      </c>
      <c r="D110" s="234"/>
      <c r="E110" s="98">
        <f t="shared" si="3"/>
        <v>0.11792</v>
      </c>
      <c r="F110" s="78"/>
    </row>
    <row r="111" spans="1:6" ht="15.75" customHeight="1" x14ac:dyDescent="0.3">
      <c r="A111" s="28">
        <f t="shared" si="5"/>
        <v>93</v>
      </c>
      <c r="B111" s="232"/>
      <c r="C111" s="233">
        <v>14.9</v>
      </c>
      <c r="D111" s="234"/>
      <c r="E111" s="98">
        <f t="shared" si="3"/>
        <v>0.10981299999999999</v>
      </c>
      <c r="F111" s="78"/>
    </row>
    <row r="112" spans="1:6" ht="30" customHeight="1" x14ac:dyDescent="0.3">
      <c r="A112" s="28">
        <f t="shared" si="5"/>
        <v>94</v>
      </c>
      <c r="B112" s="232"/>
      <c r="C112" s="233">
        <v>16.5</v>
      </c>
      <c r="D112" s="234"/>
      <c r="E112" s="98">
        <f t="shared" si="3"/>
        <v>0.12160499999999999</v>
      </c>
      <c r="F112" s="78"/>
    </row>
    <row r="113" spans="1:6" ht="15.6" x14ac:dyDescent="0.3">
      <c r="A113" s="28">
        <f t="shared" si="5"/>
        <v>95</v>
      </c>
      <c r="B113" s="232"/>
      <c r="C113" s="233">
        <v>17.3</v>
      </c>
      <c r="D113" s="234"/>
      <c r="E113" s="98">
        <f t="shared" si="3"/>
        <v>0.127501</v>
      </c>
      <c r="F113" s="78"/>
    </row>
    <row r="114" spans="1:6" ht="15.6" x14ac:dyDescent="0.3">
      <c r="A114" s="28">
        <f>1+A113</f>
        <v>96</v>
      </c>
      <c r="B114" s="232"/>
      <c r="C114" s="233">
        <v>16.600000000000001</v>
      </c>
      <c r="D114" s="234"/>
      <c r="E114" s="98">
        <f t="shared" si="3"/>
        <v>0.12234200000000001</v>
      </c>
      <c r="F114" s="78"/>
    </row>
    <row r="115" spans="1:6" ht="15.6" x14ac:dyDescent="0.3">
      <c r="A115" s="28">
        <f t="shared" ref="A115:A178" si="6">1+A114</f>
        <v>97</v>
      </c>
      <c r="B115" s="232"/>
      <c r="C115" s="233">
        <v>17.3</v>
      </c>
      <c r="D115" s="234"/>
      <c r="E115" s="98">
        <f t="shared" si="3"/>
        <v>0.127501</v>
      </c>
      <c r="F115" s="78"/>
    </row>
    <row r="116" spans="1:6" ht="15.6" x14ac:dyDescent="0.3">
      <c r="A116" s="28">
        <f t="shared" si="6"/>
        <v>98</v>
      </c>
      <c r="B116" s="232"/>
      <c r="C116" s="233">
        <v>17.100000000000001</v>
      </c>
      <c r="D116" s="234"/>
      <c r="E116" s="98">
        <f t="shared" si="3"/>
        <v>0.126027</v>
      </c>
      <c r="F116" s="78"/>
    </row>
    <row r="117" spans="1:6" ht="15.6" x14ac:dyDescent="0.3">
      <c r="A117" s="28">
        <f t="shared" si="6"/>
        <v>99</v>
      </c>
      <c r="B117" s="235"/>
      <c r="C117" s="233">
        <v>18.100000000000001</v>
      </c>
      <c r="D117" s="234"/>
      <c r="E117" s="98">
        <f t="shared" si="3"/>
        <v>0.13339700000000002</v>
      </c>
      <c r="F117" s="78"/>
    </row>
    <row r="118" spans="1:6" ht="15.6" x14ac:dyDescent="0.3">
      <c r="A118" s="28">
        <f t="shared" si="6"/>
        <v>100</v>
      </c>
      <c r="B118" s="232"/>
      <c r="C118" s="233">
        <v>17.5</v>
      </c>
      <c r="D118" s="234"/>
      <c r="E118" s="98">
        <f t="shared" si="3"/>
        <v>0.12897500000000001</v>
      </c>
      <c r="F118" s="78"/>
    </row>
    <row r="119" spans="1:6" ht="15.6" x14ac:dyDescent="0.3">
      <c r="A119" s="28">
        <f t="shared" si="6"/>
        <v>101</v>
      </c>
      <c r="B119" s="232"/>
      <c r="C119" s="233">
        <v>16.5</v>
      </c>
      <c r="D119" s="234"/>
      <c r="E119" s="98">
        <f t="shared" si="3"/>
        <v>0.12160499999999999</v>
      </c>
      <c r="F119" s="78"/>
    </row>
    <row r="120" spans="1:6" ht="15.6" x14ac:dyDescent="0.3">
      <c r="A120" s="28">
        <f t="shared" si="6"/>
        <v>102</v>
      </c>
      <c r="B120" s="232"/>
      <c r="C120" s="233">
        <v>16.5</v>
      </c>
      <c r="D120" s="234"/>
      <c r="E120" s="98">
        <f t="shared" si="3"/>
        <v>0.12160499999999999</v>
      </c>
      <c r="F120" s="78"/>
    </row>
    <row r="121" spans="1:6" ht="15.6" x14ac:dyDescent="0.3">
      <c r="A121" s="28">
        <f t="shared" si="6"/>
        <v>103</v>
      </c>
      <c r="B121" s="235"/>
      <c r="C121" s="233">
        <v>16.8</v>
      </c>
      <c r="D121" s="234"/>
      <c r="E121" s="98">
        <f t="shared" si="3"/>
        <v>0.123816</v>
      </c>
      <c r="F121" s="78"/>
    </row>
    <row r="122" spans="1:6" ht="15.6" x14ac:dyDescent="0.3">
      <c r="A122" s="28">
        <f t="shared" si="6"/>
        <v>104</v>
      </c>
      <c r="B122" s="232"/>
      <c r="C122" s="233">
        <v>16.3</v>
      </c>
      <c r="D122" s="234"/>
      <c r="E122" s="98">
        <f t="shared" si="3"/>
        <v>0.120131</v>
      </c>
      <c r="F122" s="78"/>
    </row>
    <row r="123" spans="1:6" ht="15.6" x14ac:dyDescent="0.3">
      <c r="A123" s="28">
        <f t="shared" si="6"/>
        <v>105</v>
      </c>
      <c r="B123" s="232"/>
      <c r="C123" s="233">
        <v>17</v>
      </c>
      <c r="D123" s="234"/>
      <c r="E123" s="98">
        <f t="shared" si="3"/>
        <v>0.12528999999999998</v>
      </c>
      <c r="F123" s="78"/>
    </row>
    <row r="124" spans="1:6" ht="15.6" x14ac:dyDescent="0.3">
      <c r="A124" s="28">
        <f t="shared" si="6"/>
        <v>106</v>
      </c>
      <c r="B124" s="232"/>
      <c r="C124" s="233">
        <v>17.3</v>
      </c>
      <c r="D124" s="234"/>
      <c r="E124" s="98">
        <f t="shared" si="3"/>
        <v>0.127501</v>
      </c>
      <c r="F124" s="78"/>
    </row>
    <row r="125" spans="1:6" ht="15.6" x14ac:dyDescent="0.3">
      <c r="A125" s="28">
        <f t="shared" si="6"/>
        <v>107</v>
      </c>
      <c r="B125" s="232"/>
      <c r="C125" s="233">
        <v>18</v>
      </c>
      <c r="D125" s="234"/>
      <c r="E125" s="98">
        <f t="shared" si="3"/>
        <v>0.13266</v>
      </c>
      <c r="F125" s="78"/>
    </row>
    <row r="126" spans="1:6" ht="15.6" x14ac:dyDescent="0.3">
      <c r="A126" s="28">
        <f t="shared" si="6"/>
        <v>108</v>
      </c>
      <c r="B126" s="232"/>
      <c r="C126" s="233">
        <v>14.9</v>
      </c>
      <c r="D126" s="234"/>
      <c r="E126" s="98">
        <f t="shared" si="3"/>
        <v>0.10981299999999999</v>
      </c>
      <c r="F126" s="78"/>
    </row>
    <row r="127" spans="1:6" ht="15.6" x14ac:dyDescent="0.3">
      <c r="A127" s="28">
        <f t="shared" si="6"/>
        <v>109</v>
      </c>
      <c r="B127" s="232"/>
      <c r="C127" s="233">
        <v>15.7</v>
      </c>
      <c r="D127" s="234"/>
      <c r="E127" s="98">
        <f t="shared" si="3"/>
        <v>0.11570899999999999</v>
      </c>
      <c r="F127" s="78"/>
    </row>
    <row r="128" spans="1:6" ht="15.6" x14ac:dyDescent="0.3">
      <c r="A128" s="28">
        <f t="shared" si="6"/>
        <v>110</v>
      </c>
      <c r="B128" s="232"/>
      <c r="C128" s="233">
        <v>19.7</v>
      </c>
      <c r="D128" s="234"/>
      <c r="E128" s="98">
        <f t="shared" si="3"/>
        <v>0.14518899999999998</v>
      </c>
      <c r="F128" s="78"/>
    </row>
    <row r="129" spans="1:6" ht="15.6" x14ac:dyDescent="0.3">
      <c r="A129" s="28">
        <f t="shared" si="6"/>
        <v>111</v>
      </c>
      <c r="B129" s="232"/>
      <c r="C129" s="233">
        <v>16.899999999999999</v>
      </c>
      <c r="D129" s="234"/>
      <c r="E129" s="98">
        <f t="shared" si="3"/>
        <v>0.12455299999999998</v>
      </c>
      <c r="F129" s="78"/>
    </row>
    <row r="130" spans="1:6" ht="15.6" x14ac:dyDescent="0.3">
      <c r="A130" s="28">
        <f t="shared" si="6"/>
        <v>112</v>
      </c>
      <c r="B130" s="232"/>
      <c r="C130" s="233">
        <v>17.8</v>
      </c>
      <c r="D130" s="234"/>
      <c r="E130" s="98">
        <f t="shared" si="3"/>
        <v>0.131186</v>
      </c>
      <c r="F130" s="78"/>
    </row>
    <row r="131" spans="1:6" ht="15.6" x14ac:dyDescent="0.3">
      <c r="A131" s="28">
        <f t="shared" si="6"/>
        <v>113</v>
      </c>
      <c r="B131" s="232"/>
      <c r="C131" s="233">
        <v>17.399999999999999</v>
      </c>
      <c r="D131" s="234"/>
      <c r="E131" s="98">
        <f t="shared" si="3"/>
        <v>0.12823799999999999</v>
      </c>
      <c r="F131" s="78"/>
    </row>
    <row r="132" spans="1:6" ht="15.6" x14ac:dyDescent="0.3">
      <c r="A132" s="28">
        <f t="shared" si="6"/>
        <v>114</v>
      </c>
      <c r="B132" s="232"/>
      <c r="C132" s="233">
        <v>18.3</v>
      </c>
      <c r="D132" s="234"/>
      <c r="E132" s="98">
        <f t="shared" si="3"/>
        <v>0.13487099999999999</v>
      </c>
      <c r="F132" s="78"/>
    </row>
    <row r="133" spans="1:6" ht="15.6" x14ac:dyDescent="0.3">
      <c r="A133" s="28">
        <f t="shared" si="6"/>
        <v>115</v>
      </c>
      <c r="B133" s="232"/>
      <c r="C133" s="233">
        <v>17.3</v>
      </c>
      <c r="D133" s="234"/>
      <c r="E133" s="98">
        <f t="shared" si="3"/>
        <v>0.127501</v>
      </c>
      <c r="F133" s="78"/>
    </row>
    <row r="134" spans="1:6" ht="15.6" x14ac:dyDescent="0.3">
      <c r="A134" s="28">
        <f t="shared" si="6"/>
        <v>116</v>
      </c>
      <c r="B134" s="232"/>
      <c r="C134" s="233">
        <v>18</v>
      </c>
      <c r="D134" s="234"/>
      <c r="E134" s="98">
        <f t="shared" si="3"/>
        <v>0.13266</v>
      </c>
      <c r="F134" s="78"/>
    </row>
    <row r="135" spans="1:6" ht="15.6" x14ac:dyDescent="0.3">
      <c r="A135" s="28">
        <f t="shared" si="6"/>
        <v>117</v>
      </c>
      <c r="B135" s="232"/>
      <c r="C135" s="233">
        <v>22.3</v>
      </c>
      <c r="D135" s="234"/>
      <c r="E135" s="98">
        <f t="shared" si="3"/>
        <v>0.164351</v>
      </c>
      <c r="F135" s="78"/>
    </row>
    <row r="136" spans="1:6" ht="15.6" x14ac:dyDescent="0.3">
      <c r="A136" s="28">
        <f t="shared" si="6"/>
        <v>118</v>
      </c>
      <c r="B136" s="232"/>
      <c r="C136" s="233">
        <v>18.100000000000001</v>
      </c>
      <c r="D136" s="234"/>
      <c r="E136" s="98">
        <f t="shared" si="3"/>
        <v>0.13339700000000002</v>
      </c>
      <c r="F136" s="78"/>
    </row>
    <row r="137" spans="1:6" ht="15.6" x14ac:dyDescent="0.3">
      <c r="A137" s="28">
        <f t="shared" si="6"/>
        <v>119</v>
      </c>
      <c r="B137" s="232"/>
      <c r="C137" s="233">
        <v>18</v>
      </c>
      <c r="D137" s="234"/>
      <c r="E137" s="98">
        <f t="shared" si="3"/>
        <v>0.13266</v>
      </c>
      <c r="F137" s="78"/>
    </row>
    <row r="138" spans="1:6" ht="15.6" x14ac:dyDescent="0.3">
      <c r="A138" s="28">
        <f t="shared" si="6"/>
        <v>120</v>
      </c>
      <c r="B138" s="232"/>
      <c r="C138" s="233">
        <v>18.100000000000001</v>
      </c>
      <c r="D138" s="234"/>
      <c r="E138" s="98">
        <f t="shared" si="3"/>
        <v>0.13339700000000002</v>
      </c>
      <c r="F138" s="78"/>
    </row>
    <row r="139" spans="1:6" ht="15.6" x14ac:dyDescent="0.3">
      <c r="A139" s="28">
        <f t="shared" si="6"/>
        <v>121</v>
      </c>
      <c r="B139" s="232"/>
      <c r="C139" s="233">
        <v>17.8</v>
      </c>
      <c r="D139" s="234"/>
      <c r="E139" s="98">
        <f t="shared" si="3"/>
        <v>0.131186</v>
      </c>
      <c r="F139" s="78"/>
    </row>
    <row r="140" spans="1:6" ht="15.6" x14ac:dyDescent="0.3">
      <c r="A140" s="28">
        <f t="shared" si="6"/>
        <v>122</v>
      </c>
      <c r="B140" s="232"/>
      <c r="C140" s="233">
        <v>19.600000000000001</v>
      </c>
      <c r="D140" s="234"/>
      <c r="E140" s="98">
        <f t="shared" si="3"/>
        <v>0.144452</v>
      </c>
      <c r="F140" s="78"/>
    </row>
    <row r="141" spans="1:6" ht="15.6" x14ac:dyDescent="0.3">
      <c r="A141" s="28">
        <f t="shared" si="6"/>
        <v>123</v>
      </c>
      <c r="B141" s="232"/>
      <c r="C141" s="233">
        <v>15.2</v>
      </c>
      <c r="D141" s="234"/>
      <c r="E141" s="98">
        <f t="shared" si="3"/>
        <v>0.112024</v>
      </c>
      <c r="F141" s="78"/>
    </row>
    <row r="142" spans="1:6" ht="15.6" x14ac:dyDescent="0.3">
      <c r="A142" s="28">
        <f t="shared" si="6"/>
        <v>124</v>
      </c>
      <c r="B142" s="232"/>
      <c r="C142" s="233">
        <v>18.399999999999999</v>
      </c>
      <c r="D142" s="234"/>
      <c r="E142" s="98">
        <f t="shared" si="3"/>
        <v>0.13560799999999998</v>
      </c>
      <c r="F142" s="78"/>
    </row>
    <row r="143" spans="1:6" ht="15.6" x14ac:dyDescent="0.3">
      <c r="A143" s="28">
        <f t="shared" si="6"/>
        <v>125</v>
      </c>
      <c r="B143" s="232"/>
      <c r="C143" s="233">
        <v>15.8</v>
      </c>
      <c r="D143" s="234"/>
      <c r="E143" s="98">
        <f t="shared" si="3"/>
        <v>0.11644600000000001</v>
      </c>
      <c r="F143" s="78"/>
    </row>
    <row r="144" spans="1:6" ht="15.6" x14ac:dyDescent="0.3">
      <c r="A144" s="28">
        <f t="shared" si="6"/>
        <v>126</v>
      </c>
      <c r="B144" s="232"/>
      <c r="C144" s="233">
        <v>16.3</v>
      </c>
      <c r="D144" s="234"/>
      <c r="E144" s="98">
        <f t="shared" si="3"/>
        <v>0.120131</v>
      </c>
      <c r="F144" s="78"/>
    </row>
    <row r="145" spans="1:6" ht="15.6" x14ac:dyDescent="0.3">
      <c r="A145" s="28">
        <f t="shared" si="6"/>
        <v>127</v>
      </c>
      <c r="B145" s="232"/>
      <c r="C145" s="233">
        <v>17.899999999999999</v>
      </c>
      <c r="D145" s="234"/>
      <c r="E145" s="98">
        <f t="shared" si="3"/>
        <v>0.13192299999999998</v>
      </c>
      <c r="F145" s="78"/>
    </row>
    <row r="146" spans="1:6" ht="15.6" x14ac:dyDescent="0.3">
      <c r="A146" s="28">
        <f t="shared" si="6"/>
        <v>128</v>
      </c>
      <c r="B146" s="232"/>
      <c r="C146" s="233">
        <v>17.399999999999999</v>
      </c>
      <c r="D146" s="234"/>
      <c r="E146" s="98">
        <f t="shared" si="3"/>
        <v>0.12823799999999999</v>
      </c>
      <c r="F146" s="78"/>
    </row>
    <row r="147" spans="1:6" ht="15.6" x14ac:dyDescent="0.3">
      <c r="A147" s="28">
        <f t="shared" si="6"/>
        <v>129</v>
      </c>
      <c r="B147" s="232"/>
      <c r="C147" s="233">
        <v>18.2</v>
      </c>
      <c r="D147" s="234"/>
      <c r="E147" s="98">
        <f t="shared" si="3"/>
        <v>0.134134</v>
      </c>
      <c r="F147" s="78"/>
    </row>
    <row r="148" spans="1:6" ht="27" customHeight="1" x14ac:dyDescent="0.3">
      <c r="A148" s="28">
        <f t="shared" si="6"/>
        <v>130</v>
      </c>
      <c r="B148" s="232"/>
      <c r="C148" s="233">
        <v>17</v>
      </c>
      <c r="D148" s="234"/>
      <c r="E148" s="98">
        <f t="shared" ref="E148:E211" si="7">0.00737*C148</f>
        <v>0.12528999999999998</v>
      </c>
      <c r="F148" s="78"/>
    </row>
    <row r="149" spans="1:6" ht="15.6" x14ac:dyDescent="0.3">
      <c r="A149" s="28">
        <f t="shared" si="6"/>
        <v>131</v>
      </c>
      <c r="B149" s="232"/>
      <c r="C149" s="233">
        <v>18.8</v>
      </c>
      <c r="D149" s="234"/>
      <c r="E149" s="98">
        <f t="shared" si="7"/>
        <v>0.13855600000000001</v>
      </c>
      <c r="F149" s="78"/>
    </row>
    <row r="150" spans="1:6" ht="15.6" x14ac:dyDescent="0.3">
      <c r="A150" s="28">
        <f t="shared" si="6"/>
        <v>132</v>
      </c>
      <c r="B150" s="232"/>
      <c r="C150" s="233">
        <v>15</v>
      </c>
      <c r="D150" s="234"/>
      <c r="E150" s="98">
        <f t="shared" si="7"/>
        <v>0.11055</v>
      </c>
      <c r="F150" s="78"/>
    </row>
    <row r="151" spans="1:6" ht="15.6" x14ac:dyDescent="0.3">
      <c r="A151" s="28">
        <f>1+A150</f>
        <v>133</v>
      </c>
      <c r="B151" s="232"/>
      <c r="C151" s="233">
        <v>18.100000000000001</v>
      </c>
      <c r="D151" s="234"/>
      <c r="E151" s="98">
        <f t="shared" si="7"/>
        <v>0.13339700000000002</v>
      </c>
      <c r="F151" s="78"/>
    </row>
    <row r="152" spans="1:6" ht="15.6" x14ac:dyDescent="0.3">
      <c r="A152" s="28">
        <f t="shared" si="6"/>
        <v>134</v>
      </c>
      <c r="B152" s="232"/>
      <c r="C152" s="233">
        <v>14.9</v>
      </c>
      <c r="D152" s="234"/>
      <c r="E152" s="98">
        <f t="shared" si="7"/>
        <v>0.10981299999999999</v>
      </c>
      <c r="F152" s="78"/>
    </row>
    <row r="153" spans="1:6" ht="15.6" x14ac:dyDescent="0.3">
      <c r="A153" s="28">
        <f t="shared" si="6"/>
        <v>135</v>
      </c>
      <c r="B153" s="235"/>
      <c r="C153" s="233">
        <v>17.899999999999999</v>
      </c>
      <c r="D153" s="234"/>
      <c r="E153" s="98">
        <f t="shared" si="7"/>
        <v>0.13192299999999998</v>
      </c>
      <c r="F153" s="78"/>
    </row>
    <row r="154" spans="1:6" ht="15.6" x14ac:dyDescent="0.3">
      <c r="A154" s="28">
        <f t="shared" si="6"/>
        <v>136</v>
      </c>
      <c r="B154" s="232"/>
      <c r="C154" s="233">
        <v>15.5</v>
      </c>
      <c r="D154" s="234"/>
      <c r="E154" s="98">
        <f t="shared" si="7"/>
        <v>0.114235</v>
      </c>
      <c r="F154" s="78"/>
    </row>
    <row r="155" spans="1:6" ht="15.6" x14ac:dyDescent="0.3">
      <c r="A155" s="28">
        <f t="shared" si="6"/>
        <v>137</v>
      </c>
      <c r="B155" s="232"/>
      <c r="C155" s="233">
        <v>17.899999999999999</v>
      </c>
      <c r="D155" s="234"/>
      <c r="E155" s="98">
        <f t="shared" si="7"/>
        <v>0.13192299999999998</v>
      </c>
      <c r="F155" s="78"/>
    </row>
    <row r="156" spans="1:6" ht="18.75" customHeight="1" x14ac:dyDescent="0.3">
      <c r="A156" s="28">
        <f t="shared" si="6"/>
        <v>138</v>
      </c>
      <c r="B156" s="232"/>
      <c r="C156" s="233">
        <v>16</v>
      </c>
      <c r="D156" s="234"/>
      <c r="E156" s="98">
        <f t="shared" si="7"/>
        <v>0.11792</v>
      </c>
      <c r="F156" s="78"/>
    </row>
    <row r="157" spans="1:6" ht="15.6" x14ac:dyDescent="0.3">
      <c r="A157" s="28">
        <f t="shared" si="6"/>
        <v>139</v>
      </c>
      <c r="B157" s="232"/>
      <c r="C157" s="233">
        <v>18.3</v>
      </c>
      <c r="D157" s="234"/>
      <c r="E157" s="98">
        <f t="shared" si="7"/>
        <v>0.13487099999999999</v>
      </c>
      <c r="F157" s="78"/>
    </row>
    <row r="158" spans="1:6" ht="15.6" x14ac:dyDescent="0.3">
      <c r="A158" s="28">
        <f t="shared" si="6"/>
        <v>140</v>
      </c>
      <c r="B158" s="232"/>
      <c r="C158" s="233">
        <v>15.4</v>
      </c>
      <c r="D158" s="234"/>
      <c r="E158" s="98">
        <f t="shared" si="7"/>
        <v>0.113498</v>
      </c>
      <c r="F158" s="78"/>
    </row>
    <row r="159" spans="1:6" ht="15.6" x14ac:dyDescent="0.3">
      <c r="A159" s="28">
        <f t="shared" si="6"/>
        <v>141</v>
      </c>
      <c r="B159" s="232"/>
      <c r="C159" s="233">
        <v>17.100000000000001</v>
      </c>
      <c r="D159" s="234"/>
      <c r="E159" s="98">
        <f t="shared" si="7"/>
        <v>0.126027</v>
      </c>
      <c r="F159" s="78"/>
    </row>
    <row r="160" spans="1:6" ht="15.6" x14ac:dyDescent="0.3">
      <c r="A160" s="28">
        <f t="shared" si="6"/>
        <v>142</v>
      </c>
      <c r="B160" s="235"/>
      <c r="C160" s="233">
        <v>14.2</v>
      </c>
      <c r="D160" s="234"/>
      <c r="E160" s="98">
        <f t="shared" si="7"/>
        <v>0.104654</v>
      </c>
      <c r="F160" s="78"/>
    </row>
    <row r="161" spans="1:6" ht="15.6" x14ac:dyDescent="0.3">
      <c r="A161" s="28">
        <f t="shared" si="6"/>
        <v>143</v>
      </c>
      <c r="B161" s="232"/>
      <c r="C161" s="233">
        <v>18.2</v>
      </c>
      <c r="D161" s="234"/>
      <c r="E161" s="98">
        <f t="shared" si="7"/>
        <v>0.134134</v>
      </c>
      <c r="F161" s="78"/>
    </row>
    <row r="162" spans="1:6" ht="15.6" x14ac:dyDescent="0.3">
      <c r="A162" s="28">
        <f t="shared" si="6"/>
        <v>144</v>
      </c>
      <c r="B162" s="232"/>
      <c r="C162" s="233">
        <v>15.3</v>
      </c>
      <c r="D162" s="234"/>
      <c r="E162" s="98">
        <f t="shared" si="7"/>
        <v>0.112761</v>
      </c>
      <c r="F162" s="78"/>
    </row>
    <row r="163" spans="1:6" ht="15.6" x14ac:dyDescent="0.3">
      <c r="A163" s="28">
        <f t="shared" si="6"/>
        <v>145</v>
      </c>
      <c r="B163" s="232"/>
      <c r="C163" s="233">
        <v>18.5</v>
      </c>
      <c r="D163" s="234"/>
      <c r="E163" s="98">
        <f t="shared" si="7"/>
        <v>0.13634499999999999</v>
      </c>
      <c r="F163" s="78"/>
    </row>
    <row r="164" spans="1:6" ht="15.6" x14ac:dyDescent="0.3">
      <c r="A164" s="28">
        <f t="shared" si="6"/>
        <v>146</v>
      </c>
      <c r="B164" s="232"/>
      <c r="C164" s="233">
        <v>16.399999999999999</v>
      </c>
      <c r="D164" s="234"/>
      <c r="E164" s="98">
        <f t="shared" si="7"/>
        <v>0.12086799999999999</v>
      </c>
      <c r="F164" s="78"/>
    </row>
    <row r="165" spans="1:6" ht="15.6" x14ac:dyDescent="0.3">
      <c r="A165" s="28">
        <f t="shared" si="6"/>
        <v>147</v>
      </c>
      <c r="B165" s="232"/>
      <c r="C165" s="233">
        <v>18</v>
      </c>
      <c r="D165" s="234"/>
      <c r="E165" s="98">
        <f t="shared" si="7"/>
        <v>0.13266</v>
      </c>
      <c r="F165" s="78"/>
    </row>
    <row r="166" spans="1:6" ht="15.6" x14ac:dyDescent="0.3">
      <c r="A166" s="28">
        <f t="shared" si="6"/>
        <v>148</v>
      </c>
      <c r="B166" s="232"/>
      <c r="C166" s="233">
        <v>16</v>
      </c>
      <c r="D166" s="234"/>
      <c r="E166" s="98">
        <f t="shared" si="7"/>
        <v>0.11792</v>
      </c>
      <c r="F166" s="78"/>
    </row>
    <row r="167" spans="1:6" ht="15.6" x14ac:dyDescent="0.3">
      <c r="A167" s="28">
        <f t="shared" si="6"/>
        <v>149</v>
      </c>
      <c r="B167" s="232"/>
      <c r="C167" s="233">
        <v>17.5</v>
      </c>
      <c r="D167" s="234"/>
      <c r="E167" s="98">
        <f t="shared" si="7"/>
        <v>0.12897500000000001</v>
      </c>
      <c r="F167" s="78"/>
    </row>
    <row r="168" spans="1:6" ht="15.6" x14ac:dyDescent="0.3">
      <c r="A168" s="28">
        <f t="shared" si="6"/>
        <v>150</v>
      </c>
      <c r="B168" s="235"/>
      <c r="C168" s="233">
        <v>16</v>
      </c>
      <c r="D168" s="234"/>
      <c r="E168" s="98">
        <f t="shared" si="7"/>
        <v>0.11792</v>
      </c>
      <c r="F168" s="78"/>
    </row>
    <row r="169" spans="1:6" ht="15.6" x14ac:dyDescent="0.3">
      <c r="A169" s="28">
        <f t="shared" si="6"/>
        <v>151</v>
      </c>
      <c r="B169" s="232"/>
      <c r="C169" s="233">
        <v>13.3</v>
      </c>
      <c r="D169" s="234"/>
      <c r="E169" s="98">
        <f t="shared" si="7"/>
        <v>9.8020999999999997E-2</v>
      </c>
      <c r="F169" s="78"/>
    </row>
    <row r="170" spans="1:6" ht="15.6" x14ac:dyDescent="0.3">
      <c r="A170" s="28">
        <f t="shared" si="6"/>
        <v>152</v>
      </c>
      <c r="B170" s="232"/>
      <c r="C170" s="233">
        <v>16</v>
      </c>
      <c r="D170" s="234"/>
      <c r="E170" s="98">
        <f t="shared" si="7"/>
        <v>0.11792</v>
      </c>
      <c r="F170" s="78"/>
    </row>
    <row r="171" spans="1:6" ht="15.6" x14ac:dyDescent="0.3">
      <c r="A171" s="28">
        <f t="shared" si="6"/>
        <v>153</v>
      </c>
      <c r="B171" s="232"/>
      <c r="C171" s="233">
        <v>13.3</v>
      </c>
      <c r="D171" s="234"/>
      <c r="E171" s="98">
        <f t="shared" si="7"/>
        <v>9.8020999999999997E-2</v>
      </c>
      <c r="F171" s="78"/>
    </row>
    <row r="172" spans="1:6" ht="15.6" x14ac:dyDescent="0.3">
      <c r="A172" s="28">
        <f t="shared" si="6"/>
        <v>154</v>
      </c>
      <c r="B172" s="232"/>
      <c r="C172" s="233">
        <v>16.100000000000001</v>
      </c>
      <c r="D172" s="234"/>
      <c r="E172" s="98">
        <f t="shared" si="7"/>
        <v>0.11865700000000001</v>
      </c>
      <c r="F172" s="78"/>
    </row>
    <row r="173" spans="1:6" ht="15.6" x14ac:dyDescent="0.3">
      <c r="A173" s="28">
        <f t="shared" si="6"/>
        <v>155</v>
      </c>
      <c r="B173" s="232"/>
      <c r="C173" s="233">
        <v>16.399999999999999</v>
      </c>
      <c r="D173" s="234"/>
      <c r="E173" s="98">
        <f t="shared" si="7"/>
        <v>0.12086799999999999</v>
      </c>
      <c r="F173" s="78"/>
    </row>
    <row r="174" spans="1:6" ht="15.6" x14ac:dyDescent="0.3">
      <c r="A174" s="28">
        <f t="shared" si="6"/>
        <v>156</v>
      </c>
      <c r="B174" s="232"/>
      <c r="C174" s="233">
        <v>17.399999999999999</v>
      </c>
      <c r="D174" s="234"/>
      <c r="E174" s="98">
        <f t="shared" si="7"/>
        <v>0.12823799999999999</v>
      </c>
      <c r="F174" s="78"/>
    </row>
    <row r="175" spans="1:6" ht="15.6" x14ac:dyDescent="0.3">
      <c r="A175" s="28">
        <f t="shared" si="6"/>
        <v>157</v>
      </c>
      <c r="B175" s="232"/>
      <c r="C175" s="233">
        <v>16</v>
      </c>
      <c r="D175" s="234"/>
      <c r="E175" s="98">
        <f t="shared" si="7"/>
        <v>0.11792</v>
      </c>
      <c r="F175" s="78"/>
    </row>
    <row r="176" spans="1:6" ht="15.6" x14ac:dyDescent="0.3">
      <c r="A176" s="28">
        <f t="shared" si="6"/>
        <v>158</v>
      </c>
      <c r="B176" s="232"/>
      <c r="C176" s="233">
        <v>18.100000000000001</v>
      </c>
      <c r="D176" s="234"/>
      <c r="E176" s="98">
        <f t="shared" si="7"/>
        <v>0.13339700000000002</v>
      </c>
      <c r="F176" s="78"/>
    </row>
    <row r="177" spans="1:6" ht="15.6" x14ac:dyDescent="0.3">
      <c r="A177" s="28">
        <f t="shared" si="6"/>
        <v>159</v>
      </c>
      <c r="B177" s="232"/>
      <c r="C177" s="233">
        <v>19.7</v>
      </c>
      <c r="D177" s="234"/>
      <c r="E177" s="98">
        <f t="shared" si="7"/>
        <v>0.14518899999999998</v>
      </c>
      <c r="F177" s="78"/>
    </row>
    <row r="178" spans="1:6" ht="15.6" x14ac:dyDescent="0.3">
      <c r="A178" s="28">
        <f t="shared" si="6"/>
        <v>160</v>
      </c>
      <c r="B178" s="232"/>
      <c r="C178" s="233">
        <v>16.5</v>
      </c>
      <c r="D178" s="234"/>
      <c r="E178" s="98">
        <f t="shared" si="7"/>
        <v>0.12160499999999999</v>
      </c>
      <c r="F178" s="78"/>
    </row>
    <row r="179" spans="1:6" ht="15.6" x14ac:dyDescent="0.3">
      <c r="A179" s="28">
        <f t="shared" ref="A179:A201" si="8">1+A178</f>
        <v>161</v>
      </c>
      <c r="B179" s="232"/>
      <c r="C179" s="233">
        <v>17.600000000000001</v>
      </c>
      <c r="D179" s="234"/>
      <c r="E179" s="98">
        <f t="shared" si="7"/>
        <v>0.12971199999999999</v>
      </c>
      <c r="F179" s="78"/>
    </row>
    <row r="180" spans="1:6" ht="15.6" x14ac:dyDescent="0.3">
      <c r="A180" s="28">
        <f t="shared" si="8"/>
        <v>162</v>
      </c>
      <c r="B180" s="232"/>
      <c r="C180" s="233">
        <v>20</v>
      </c>
      <c r="D180" s="234"/>
      <c r="E180" s="98">
        <f t="shared" si="7"/>
        <v>0.1474</v>
      </c>
      <c r="F180" s="78"/>
    </row>
    <row r="181" spans="1:6" ht="15.6" x14ac:dyDescent="0.3">
      <c r="A181" s="28">
        <f t="shared" si="8"/>
        <v>163</v>
      </c>
      <c r="B181" s="232"/>
      <c r="C181" s="233">
        <v>19.3</v>
      </c>
      <c r="D181" s="234"/>
      <c r="E181" s="98">
        <f t="shared" si="7"/>
        <v>0.14224100000000001</v>
      </c>
      <c r="F181" s="78"/>
    </row>
    <row r="182" spans="1:6" ht="15.6" x14ac:dyDescent="0.3">
      <c r="A182" s="28">
        <f t="shared" si="8"/>
        <v>164</v>
      </c>
      <c r="B182" s="232"/>
      <c r="C182" s="233">
        <v>15.7</v>
      </c>
      <c r="D182" s="234"/>
      <c r="E182" s="98">
        <f t="shared" si="7"/>
        <v>0.11570899999999999</v>
      </c>
      <c r="F182" s="78"/>
    </row>
    <row r="183" spans="1:6" ht="15.6" x14ac:dyDescent="0.3">
      <c r="A183" s="28">
        <f t="shared" si="8"/>
        <v>165</v>
      </c>
      <c r="B183" s="232"/>
      <c r="C183" s="233">
        <v>18.600000000000001</v>
      </c>
      <c r="D183" s="234"/>
      <c r="E183" s="98">
        <f t="shared" si="7"/>
        <v>0.13708200000000001</v>
      </c>
      <c r="F183" s="78"/>
    </row>
    <row r="184" spans="1:6" ht="15.6" x14ac:dyDescent="0.3">
      <c r="A184" s="28">
        <f t="shared" si="8"/>
        <v>166</v>
      </c>
      <c r="B184" s="232"/>
      <c r="C184" s="233">
        <v>16.100000000000001</v>
      </c>
      <c r="D184" s="234"/>
      <c r="E184" s="98">
        <f t="shared" si="7"/>
        <v>0.11865700000000001</v>
      </c>
      <c r="F184" s="78"/>
    </row>
    <row r="185" spans="1:6" ht="15.6" x14ac:dyDescent="0.3">
      <c r="A185" s="28">
        <f t="shared" si="8"/>
        <v>167</v>
      </c>
      <c r="B185" s="232"/>
      <c r="C185" s="233">
        <v>17.2</v>
      </c>
      <c r="D185" s="234"/>
      <c r="E185" s="98">
        <f t="shared" si="7"/>
        <v>0.12676399999999999</v>
      </c>
      <c r="F185" s="78"/>
    </row>
    <row r="186" spans="1:6" ht="28.5" customHeight="1" x14ac:dyDescent="0.3">
      <c r="A186" s="28">
        <f t="shared" si="8"/>
        <v>168</v>
      </c>
      <c r="B186" s="232"/>
      <c r="C186" s="233">
        <v>15.6</v>
      </c>
      <c r="D186" s="234"/>
      <c r="E186" s="98">
        <f t="shared" si="7"/>
        <v>0.11497199999999999</v>
      </c>
      <c r="F186" s="78"/>
    </row>
    <row r="187" spans="1:6" ht="15.6" x14ac:dyDescent="0.3">
      <c r="A187" s="28">
        <f t="shared" si="8"/>
        <v>169</v>
      </c>
      <c r="B187" s="232"/>
      <c r="C187" s="233">
        <v>17.100000000000001</v>
      </c>
      <c r="D187" s="234"/>
      <c r="E187" s="98">
        <f t="shared" si="7"/>
        <v>0.126027</v>
      </c>
      <c r="F187" s="78"/>
    </row>
    <row r="188" spans="1:6" ht="15.6" x14ac:dyDescent="0.3">
      <c r="A188" s="28">
        <f t="shared" si="8"/>
        <v>170</v>
      </c>
      <c r="B188" s="232"/>
      <c r="C188" s="233">
        <v>16.100000000000001</v>
      </c>
      <c r="D188" s="234"/>
      <c r="E188" s="98">
        <f t="shared" si="7"/>
        <v>0.11865700000000001</v>
      </c>
      <c r="F188" s="78"/>
    </row>
    <row r="189" spans="1:6" ht="15.6" x14ac:dyDescent="0.3">
      <c r="A189" s="28">
        <f t="shared" si="8"/>
        <v>171</v>
      </c>
      <c r="B189" s="232"/>
      <c r="C189" s="233">
        <v>17.100000000000001</v>
      </c>
      <c r="D189" s="234"/>
      <c r="E189" s="98">
        <f t="shared" si="7"/>
        <v>0.126027</v>
      </c>
      <c r="F189" s="78"/>
    </row>
    <row r="190" spans="1:6" ht="15.6" x14ac:dyDescent="0.3">
      <c r="A190" s="28">
        <f t="shared" si="8"/>
        <v>172</v>
      </c>
      <c r="B190" s="232"/>
      <c r="C190" s="233">
        <v>15.9</v>
      </c>
      <c r="D190" s="234"/>
      <c r="E190" s="98">
        <f t="shared" si="7"/>
        <v>0.117183</v>
      </c>
      <c r="F190" s="78"/>
    </row>
    <row r="191" spans="1:6" ht="15.6" x14ac:dyDescent="0.3">
      <c r="A191" s="28">
        <f t="shared" si="8"/>
        <v>173</v>
      </c>
      <c r="B191" s="232"/>
      <c r="C191" s="233">
        <v>17.100000000000001</v>
      </c>
      <c r="D191" s="234"/>
      <c r="E191" s="98">
        <f t="shared" si="7"/>
        <v>0.126027</v>
      </c>
      <c r="F191" s="78"/>
    </row>
    <row r="192" spans="1:6" ht="15.6" x14ac:dyDescent="0.3">
      <c r="A192" s="28">
        <f t="shared" si="8"/>
        <v>174</v>
      </c>
      <c r="B192" s="232"/>
      <c r="C192" s="233">
        <v>15.8</v>
      </c>
      <c r="D192" s="234"/>
      <c r="E192" s="98">
        <f t="shared" si="7"/>
        <v>0.11644600000000001</v>
      </c>
      <c r="F192" s="78"/>
    </row>
    <row r="193" spans="1:6" ht="15.6" x14ac:dyDescent="0.3">
      <c r="A193" s="28">
        <f t="shared" si="8"/>
        <v>175</v>
      </c>
      <c r="B193" s="232"/>
      <c r="C193" s="233">
        <v>17.5</v>
      </c>
      <c r="D193" s="234"/>
      <c r="E193" s="98">
        <f t="shared" si="7"/>
        <v>0.12897500000000001</v>
      </c>
      <c r="F193" s="78"/>
    </row>
    <row r="194" spans="1:6" ht="15.6" x14ac:dyDescent="0.3">
      <c r="A194" s="28">
        <f t="shared" si="8"/>
        <v>176</v>
      </c>
      <c r="B194" s="232"/>
      <c r="C194" s="233">
        <v>15.8</v>
      </c>
      <c r="D194" s="234"/>
      <c r="E194" s="98">
        <f t="shared" si="7"/>
        <v>0.11644600000000001</v>
      </c>
      <c r="F194" s="78"/>
    </row>
    <row r="195" spans="1:6" ht="15.6" x14ac:dyDescent="0.3">
      <c r="A195" s="28">
        <f t="shared" si="8"/>
        <v>177</v>
      </c>
      <c r="B195" s="232"/>
      <c r="C195" s="233">
        <v>16.3</v>
      </c>
      <c r="D195" s="234"/>
      <c r="E195" s="98">
        <f t="shared" si="7"/>
        <v>0.120131</v>
      </c>
      <c r="F195" s="78"/>
    </row>
    <row r="196" spans="1:6" ht="15.6" x14ac:dyDescent="0.3">
      <c r="A196" s="28">
        <f t="shared" si="8"/>
        <v>178</v>
      </c>
      <c r="B196" s="232"/>
      <c r="C196" s="233">
        <v>16</v>
      </c>
      <c r="D196" s="234"/>
      <c r="E196" s="98">
        <f t="shared" si="7"/>
        <v>0.11792</v>
      </c>
      <c r="F196" s="78"/>
    </row>
    <row r="197" spans="1:6" ht="15.6" x14ac:dyDescent="0.3">
      <c r="A197" s="28">
        <f t="shared" si="8"/>
        <v>179</v>
      </c>
      <c r="B197" s="232"/>
      <c r="C197" s="233">
        <v>15.3</v>
      </c>
      <c r="D197" s="234"/>
      <c r="E197" s="98">
        <f t="shared" si="7"/>
        <v>0.112761</v>
      </c>
      <c r="F197" s="78"/>
    </row>
    <row r="198" spans="1:6" ht="15.6" x14ac:dyDescent="0.3">
      <c r="A198" s="28">
        <f t="shared" si="8"/>
        <v>180</v>
      </c>
      <c r="B198" s="232"/>
      <c r="C198" s="233">
        <v>15.3</v>
      </c>
      <c r="D198" s="234"/>
      <c r="E198" s="98">
        <f t="shared" si="7"/>
        <v>0.112761</v>
      </c>
      <c r="F198" s="78"/>
    </row>
    <row r="199" spans="1:6" ht="15.6" x14ac:dyDescent="0.3">
      <c r="A199" s="28">
        <f t="shared" si="8"/>
        <v>181</v>
      </c>
      <c r="B199" s="232"/>
      <c r="C199" s="233">
        <v>16.5</v>
      </c>
      <c r="D199" s="234"/>
      <c r="E199" s="98">
        <f t="shared" si="7"/>
        <v>0.12160499999999999</v>
      </c>
      <c r="F199" s="78"/>
    </row>
    <row r="200" spans="1:6" ht="15.6" x14ac:dyDescent="0.3">
      <c r="A200" s="28">
        <f t="shared" si="8"/>
        <v>182</v>
      </c>
      <c r="B200" s="232"/>
      <c r="C200" s="233">
        <v>15</v>
      </c>
      <c r="D200" s="234"/>
      <c r="E200" s="98">
        <f t="shared" si="7"/>
        <v>0.11055</v>
      </c>
      <c r="F200" s="78"/>
    </row>
    <row r="201" spans="1:6" ht="15.6" x14ac:dyDescent="0.3">
      <c r="A201" s="28">
        <f t="shared" si="8"/>
        <v>183</v>
      </c>
      <c r="B201" s="232"/>
      <c r="C201" s="233">
        <v>17.100000000000001</v>
      </c>
      <c r="D201" s="234"/>
      <c r="E201" s="98">
        <f t="shared" si="7"/>
        <v>0.126027</v>
      </c>
      <c r="F201" s="78"/>
    </row>
    <row r="202" spans="1:6" ht="15.6" x14ac:dyDescent="0.3">
      <c r="A202" s="28">
        <f>1+A201</f>
        <v>184</v>
      </c>
      <c r="B202" s="232"/>
      <c r="C202" s="233">
        <v>15.8</v>
      </c>
      <c r="D202" s="234"/>
      <c r="E202" s="98">
        <f t="shared" si="7"/>
        <v>0.11644600000000001</v>
      </c>
      <c r="F202" s="78"/>
    </row>
    <row r="203" spans="1:6" ht="15.6" x14ac:dyDescent="0.3">
      <c r="A203" s="28">
        <f t="shared" ref="A203:A210" si="9">1+A202</f>
        <v>185</v>
      </c>
      <c r="B203" s="232"/>
      <c r="C203" s="233">
        <v>16.5</v>
      </c>
      <c r="D203" s="234"/>
      <c r="E203" s="98">
        <f t="shared" si="7"/>
        <v>0.12160499999999999</v>
      </c>
      <c r="F203" s="78"/>
    </row>
    <row r="204" spans="1:6" ht="15.6" x14ac:dyDescent="0.3">
      <c r="A204" s="28">
        <f t="shared" si="9"/>
        <v>186</v>
      </c>
      <c r="B204" s="232"/>
      <c r="C204" s="233">
        <v>15.8</v>
      </c>
      <c r="D204" s="234"/>
      <c r="E204" s="98">
        <f t="shared" si="7"/>
        <v>0.11644600000000001</v>
      </c>
      <c r="F204" s="78"/>
    </row>
    <row r="205" spans="1:6" ht="15.6" x14ac:dyDescent="0.3">
      <c r="A205" s="28">
        <f t="shared" si="9"/>
        <v>187</v>
      </c>
      <c r="B205" s="232"/>
      <c r="C205" s="233">
        <v>16</v>
      </c>
      <c r="D205" s="234"/>
      <c r="E205" s="98">
        <f t="shared" si="7"/>
        <v>0.11792</v>
      </c>
      <c r="F205" s="78"/>
    </row>
    <row r="206" spans="1:6" ht="15.6" x14ac:dyDescent="0.3">
      <c r="A206" s="28">
        <f t="shared" si="9"/>
        <v>188</v>
      </c>
      <c r="B206" s="232"/>
      <c r="C206" s="233">
        <v>16.600000000000001</v>
      </c>
      <c r="D206" s="234"/>
      <c r="E206" s="98">
        <f t="shared" si="7"/>
        <v>0.12234200000000001</v>
      </c>
      <c r="F206" s="78"/>
    </row>
    <row r="207" spans="1:6" ht="15.6" x14ac:dyDescent="0.3">
      <c r="A207" s="28">
        <f t="shared" si="9"/>
        <v>189</v>
      </c>
      <c r="B207" s="232"/>
      <c r="C207" s="233">
        <v>16.100000000000001</v>
      </c>
      <c r="D207" s="234"/>
      <c r="E207" s="98">
        <f t="shared" si="7"/>
        <v>0.11865700000000001</v>
      </c>
      <c r="F207" s="78"/>
    </row>
    <row r="208" spans="1:6" ht="15.6" x14ac:dyDescent="0.3">
      <c r="A208" s="28">
        <f t="shared" si="9"/>
        <v>190</v>
      </c>
      <c r="B208" s="232"/>
      <c r="C208" s="233">
        <v>16.7</v>
      </c>
      <c r="D208" s="234"/>
      <c r="E208" s="98">
        <f t="shared" si="7"/>
        <v>0.12307899999999999</v>
      </c>
      <c r="F208" s="78"/>
    </row>
    <row r="209" spans="1:7" ht="15.6" x14ac:dyDescent="0.3">
      <c r="A209" s="28">
        <f t="shared" si="9"/>
        <v>191</v>
      </c>
      <c r="B209" s="232"/>
      <c r="C209" s="233">
        <v>18.2</v>
      </c>
      <c r="D209" s="234"/>
      <c r="E209" s="98">
        <f t="shared" si="7"/>
        <v>0.134134</v>
      </c>
      <c r="F209" s="78"/>
    </row>
    <row r="210" spans="1:7" ht="15.6" x14ac:dyDescent="0.3">
      <c r="A210" s="28">
        <f t="shared" si="9"/>
        <v>192</v>
      </c>
      <c r="B210" s="232"/>
      <c r="C210" s="233">
        <v>15.9</v>
      </c>
      <c r="D210" s="234"/>
      <c r="E210" s="98">
        <f t="shared" si="7"/>
        <v>0.117183</v>
      </c>
      <c r="F210" s="78"/>
    </row>
    <row r="211" spans="1:7" ht="15.6" x14ac:dyDescent="0.3">
      <c r="A211" s="28">
        <f>1+A210</f>
        <v>193</v>
      </c>
      <c r="B211" s="232"/>
      <c r="C211" s="233">
        <v>18.600000000000001</v>
      </c>
      <c r="D211" s="234"/>
      <c r="E211" s="98">
        <f t="shared" si="7"/>
        <v>0.13708200000000001</v>
      </c>
      <c r="F211" s="78"/>
    </row>
    <row r="212" spans="1:7" ht="15.6" x14ac:dyDescent="0.3">
      <c r="A212" s="28">
        <f t="shared" ref="A212:A217" si="10">1+A211</f>
        <v>194</v>
      </c>
      <c r="B212" s="232"/>
      <c r="C212" s="233">
        <v>15.8</v>
      </c>
      <c r="D212" s="234"/>
      <c r="E212" s="98">
        <f t="shared" ref="E212:E218" si="11">0.00737*C212</f>
        <v>0.11644600000000001</v>
      </c>
      <c r="F212" s="78"/>
    </row>
    <row r="213" spans="1:7" ht="15.6" x14ac:dyDescent="0.3">
      <c r="A213" s="28">
        <f t="shared" si="10"/>
        <v>195</v>
      </c>
      <c r="B213" s="232"/>
      <c r="C213" s="233">
        <v>17.399999999999999</v>
      </c>
      <c r="D213" s="234"/>
      <c r="E213" s="98">
        <f t="shared" si="11"/>
        <v>0.12823799999999999</v>
      </c>
      <c r="F213" s="78"/>
    </row>
    <row r="214" spans="1:7" ht="15.6" x14ac:dyDescent="0.3">
      <c r="A214" s="28">
        <f t="shared" si="10"/>
        <v>196</v>
      </c>
      <c r="B214" s="232"/>
      <c r="C214" s="233">
        <v>15.7</v>
      </c>
      <c r="D214" s="234"/>
      <c r="E214" s="98">
        <f t="shared" si="11"/>
        <v>0.11570899999999999</v>
      </c>
      <c r="F214" s="78"/>
    </row>
    <row r="215" spans="1:7" ht="15.6" x14ac:dyDescent="0.3">
      <c r="A215" s="28">
        <f t="shared" si="10"/>
        <v>197</v>
      </c>
      <c r="B215" s="235"/>
      <c r="C215" s="233">
        <v>16.899999999999999</v>
      </c>
      <c r="D215" s="234"/>
      <c r="E215" s="98">
        <f t="shared" si="11"/>
        <v>0.12455299999999998</v>
      </c>
      <c r="F215" s="78"/>
    </row>
    <row r="216" spans="1:7" ht="15.6" x14ac:dyDescent="0.3">
      <c r="A216" s="28">
        <f t="shared" si="10"/>
        <v>198</v>
      </c>
      <c r="B216" s="232"/>
      <c r="C216" s="233">
        <v>16.100000000000001</v>
      </c>
      <c r="D216" s="234"/>
      <c r="E216" s="98">
        <f t="shared" si="11"/>
        <v>0.11865700000000001</v>
      </c>
      <c r="F216" s="78"/>
    </row>
    <row r="217" spans="1:7" ht="15.6" x14ac:dyDescent="0.3">
      <c r="A217" s="28">
        <f t="shared" si="10"/>
        <v>199</v>
      </c>
      <c r="B217" s="232"/>
      <c r="C217" s="233">
        <v>16.2</v>
      </c>
      <c r="D217" s="234"/>
      <c r="E217" s="98">
        <f t="shared" si="11"/>
        <v>0.11939399999999999</v>
      </c>
      <c r="F217" s="78"/>
    </row>
    <row r="218" spans="1:7" ht="15.6" x14ac:dyDescent="0.3">
      <c r="A218" s="28">
        <f>1+A217</f>
        <v>200</v>
      </c>
      <c r="B218" s="232"/>
      <c r="C218" s="233">
        <v>19</v>
      </c>
      <c r="D218" s="234"/>
      <c r="E218" s="98">
        <f t="shared" si="11"/>
        <v>0.14002999999999999</v>
      </c>
      <c r="F218" s="78"/>
    </row>
    <row r="219" spans="1:7" ht="18" x14ac:dyDescent="0.35">
      <c r="A219" s="9"/>
      <c r="B219" s="237" t="s">
        <v>0</v>
      </c>
      <c r="C219" s="238">
        <f>SUM(C19:C218)</f>
        <v>3479.0000000000009</v>
      </c>
      <c r="D219" s="239"/>
      <c r="E219" s="74">
        <f>SUM(E19:E218)</f>
        <v>25.64023000000002</v>
      </c>
      <c r="G219" s="92"/>
    </row>
    <row r="222" spans="1:7" ht="46.8" x14ac:dyDescent="0.3">
      <c r="A222" s="4" t="s">
        <v>103</v>
      </c>
      <c r="B222" s="33" t="s">
        <v>104</v>
      </c>
      <c r="C222" s="3" t="s">
        <v>105</v>
      </c>
      <c r="D222" s="3" t="s">
        <v>106</v>
      </c>
      <c r="E222" s="3" t="s">
        <v>1786</v>
      </c>
    </row>
    <row r="223" spans="1:7" ht="18" x14ac:dyDescent="0.35">
      <c r="A223" s="34">
        <v>1902719</v>
      </c>
      <c r="B223" s="35"/>
      <c r="C223" s="62">
        <v>733.40800000000002</v>
      </c>
      <c r="D223" s="62">
        <v>782.04499999999996</v>
      </c>
      <c r="E223" s="48">
        <f>D223-C223</f>
        <v>48.636999999999944</v>
      </c>
      <c r="F223" s="84"/>
    </row>
    <row r="224" spans="1:7" ht="15.6" x14ac:dyDescent="0.3">
      <c r="A224" s="36"/>
      <c r="B224" s="37"/>
      <c r="C224" s="38"/>
      <c r="D224" s="38"/>
      <c r="E224" s="38"/>
    </row>
    <row r="225" spans="1:5" ht="20.25" customHeight="1" x14ac:dyDescent="0.35">
      <c r="A225" s="294" t="s">
        <v>109</v>
      </c>
      <c r="B225" s="294"/>
      <c r="C225" s="294"/>
      <c r="D225" s="294"/>
      <c r="E225" s="39">
        <f>C219</f>
        <v>3479.0000000000009</v>
      </c>
    </row>
    <row r="226" spans="1:5" ht="20.25" customHeight="1" x14ac:dyDescent="0.35">
      <c r="A226" s="83" t="s">
        <v>2555</v>
      </c>
      <c r="B226" s="83"/>
      <c r="C226" s="83"/>
      <c r="D226" s="83"/>
      <c r="E226" s="39">
        <v>3120.7</v>
      </c>
    </row>
    <row r="227" spans="1:5" ht="28.5" customHeight="1" x14ac:dyDescent="0.35">
      <c r="A227" s="295" t="s">
        <v>107</v>
      </c>
      <c r="B227" s="295"/>
      <c r="C227" s="295"/>
      <c r="D227" s="295"/>
      <c r="E227" s="40">
        <f>E223/(E225+E226)</f>
        <v>7.3695774050335531E-3</v>
      </c>
    </row>
    <row r="228" spans="1:5" ht="28.5" customHeight="1" x14ac:dyDescent="0.35">
      <c r="A228" s="44" t="s">
        <v>1187</v>
      </c>
      <c r="B228" s="44"/>
      <c r="C228" s="44"/>
      <c r="D228" s="44"/>
      <c r="E228" s="47">
        <v>2944.5</v>
      </c>
    </row>
    <row r="229" spans="1:5" ht="28.5" customHeight="1" x14ac:dyDescent="0.35">
      <c r="A229" s="295" t="s">
        <v>108</v>
      </c>
      <c r="B229" s="295"/>
      <c r="C229" s="295"/>
      <c r="D229" s="295"/>
      <c r="E229" s="218">
        <f>E227*E228</f>
        <v>21.699720669121298</v>
      </c>
    </row>
  </sheetData>
  <autoFilter ref="A18:E218"/>
  <mergeCells count="6">
    <mergeCell ref="F1:I1"/>
    <mergeCell ref="A229:D229"/>
    <mergeCell ref="A1:D1"/>
    <mergeCell ref="B2:C2"/>
    <mergeCell ref="A225:D225"/>
    <mergeCell ref="A227:D2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Справка</vt:lpstr>
      <vt:lpstr>Вода 1С</vt:lpstr>
      <vt:lpstr>Вода</vt:lpstr>
      <vt:lpstr>ТЭ паркинг</vt:lpstr>
      <vt:lpstr>ТЭ МЖД</vt:lpstr>
      <vt:lpstr>ТКО</vt:lpstr>
      <vt:lpstr>ВСМ</vt:lpstr>
      <vt:lpstr>Вывоз песка</vt:lpstr>
      <vt:lpstr>Паркинг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2024-03-27T13:28:08Z</dcterms:modified>
</cp:coreProperties>
</file>